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10" yWindow="-110" windowWidth="23260" windowHeight="12460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26" i="4" l="1"/>
  <c r="G26" i="4" s="1"/>
  <c r="F62" i="4" l="1"/>
  <c r="E62" i="4"/>
  <c r="C62" i="4"/>
  <c r="B62" i="4"/>
  <c r="D60" i="4"/>
  <c r="G60" i="4" s="1"/>
  <c r="D56" i="4"/>
  <c r="G56" i="4" s="1"/>
  <c r="D58" i="4"/>
  <c r="G58" i="4" s="1"/>
  <c r="D54" i="4"/>
  <c r="G54" i="4" s="1"/>
  <c r="D52" i="4"/>
  <c r="G52" i="4" s="1"/>
  <c r="D50" i="4"/>
  <c r="G50" i="4" s="1"/>
  <c r="D48" i="4"/>
  <c r="G48" i="4" s="1"/>
  <c r="D46" i="4"/>
  <c r="G46" i="4" s="1"/>
  <c r="F39" i="4"/>
  <c r="E39" i="4"/>
  <c r="D37" i="4"/>
  <c r="G37" i="4" s="1"/>
  <c r="D36" i="4"/>
  <c r="G36" i="4" s="1"/>
  <c r="D35" i="4"/>
  <c r="G35" i="4" s="1"/>
  <c r="D34" i="4"/>
  <c r="G34" i="4" s="1"/>
  <c r="C39" i="4"/>
  <c r="B3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27" i="4"/>
  <c r="E27" i="4"/>
  <c r="C27" i="4"/>
  <c r="B27" i="4"/>
  <c r="G62" i="4" l="1"/>
  <c r="D62" i="4"/>
  <c r="G39" i="4"/>
  <c r="D39" i="4"/>
  <c r="G27" i="4"/>
  <c r="D27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<sst xmlns="http://schemas.openxmlformats.org/spreadsheetml/2006/main" count="238" uniqueCount="161">
  <si>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</si>
  <si>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</si>
  <si>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</si>
  <si>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</si>
  <si>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</si>
  <si>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</si>
  <si>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</si>
  <si>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</si>
  <si>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</si>
  <si>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</si>
  <si>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</si>
  <si>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</si>
  <si>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</si>
  <si>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</si>
  <si>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</si>
  <si>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</si>
  <si>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</si>
  <si>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</si>
  <si>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</si>
  <si>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</si>
  <si>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</si>
  <si>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</si>
  <si>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</si>
  <si>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</si>
  <si>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</si>
  <si>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</si>
  <si>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</si>
  <si>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</si>
  <si>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</si>
  <si>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</si>
  <si>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</si>
  <si>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</si>
  <si>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</si>
  <si>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</si>
  <si>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</si>
  <si>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</si>
  <si>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</si>
  <si>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</si>
  <si>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</si>
  <si>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</si>
  <si>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</si>
  <si>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</si>
  <si>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</si>
  <si>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</si>
  <si>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</si>
  <si>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</si>
  <si>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</si>
  <si>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</si>
  <si>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</si>
  <si>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</si>
  <si>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</si>
  <si>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</si>
  <si>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</si>
  <si>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</si>
  <si>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</si>
  <si>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</si>
  <si>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</si>
  <si>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</si>
  <si>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</si>
  <si>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</si>
  <si>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</si>
  <si>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</si>
  <si>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</si>
  <si>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</si>
  <si>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</si>
  <si>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</si>
  <si>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</si>
  <si>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</si>
  <si>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</si>
  <si>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</si>
  <si>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</si>
  <si>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</si>
  <si>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</si>
  <si>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</si>
  <si>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</si>
  <si>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</si>
  <si>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</si>
  <si>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</si>
  <si>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</si>
  <si>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</si>
  <si>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</si>
  <si>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</si>
  <si>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</si>
  <si>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</si>
  <si>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</si>
  <si>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</si>
  <si>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</si>
  <si>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</si>
  <si>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</si>
  <si>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</si>
  <si>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</si>
  <si>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</si>
  <si>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</si>
  <si>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</si>
  <si>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</si>
  <si>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</si>
  <si>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</si>
  <si>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</si>
  <si>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</si>
  <si>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</si>
  <si>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</si>
  <si>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</si>
  <si>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</si>
  <si>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</si>
  <si>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</si>
  <si>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</si>
  <si>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</si>
  <si>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</si>
  <si>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</si>
  <si>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</si>
  <si>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</si>
  <si>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</si>
  <si>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</si>
  <si>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</si>
  <si>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</si>
  <si>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</si>
  <si>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</si>
  <si>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</si>
  <si>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</si>
  <si>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</si>
  <si>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</si>
  <si>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</si>
  <si>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</si>
  <si>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</si>
  <si>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</si>
  <si>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</si>
  <si>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</si>
  <si>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</si>
  <si>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Municipal para el Desarrollo Integral de la Familia de Silao de la Victoria
Estado Analítico del Ejercicio del Presupuesto de Egresos
Clasificación por Objeto del Gasto (Capítulo y Concepto)
Del 1 de Enero al 31 de Marzo de 2025
(Cifras en Pesos)</t>
  </si>
  <si>
    <t>Sistema Municipal para el Desarrollo Integral de la Familia de Silao de la Victoria
Estado Analítico del Ejercicio del Presupuesto de Egresos
Clasificación Económica (por Tipo de Gasto)
Del 1 de Enero al 31 de Marzo de 2025
(Cifras en Pesos)</t>
  </si>
  <si>
    <t>31120M37D010000 PRESIDENTA DEL SMDIF</t>
  </si>
  <si>
    <t>31120M37D020000 DIRECCION GENERAL</t>
  </si>
  <si>
    <t>31120M37D020100 SUBDIRECCION OPERATIVA</t>
  </si>
  <si>
    <t>31120M37D020200 SUBDIRECCION  ADMINISTRA</t>
  </si>
  <si>
    <t>31120M37D020400 SUBDIRECCION DE EVENTOS</t>
  </si>
  <si>
    <t>31120M37D020500 SUBDIRECCION DE GESTION</t>
  </si>
  <si>
    <t>31120M37D020600 SUBDIRECCION DE RECURSOS</t>
  </si>
  <si>
    <t>31120M37D020700 SERVICIOS MEDICOS</t>
  </si>
  <si>
    <t>31120M37D020800 SUBDIRECCION DE VINCULAC</t>
  </si>
  <si>
    <t>31120M37D020900 SERVICIOS GENERALES</t>
  </si>
  <si>
    <t>31120M37D021000 SUBDIRECCION OPERATIVA U</t>
  </si>
  <si>
    <t>31120M37D021100 ACCIONES A FAVOR DE LA I</t>
  </si>
  <si>
    <t>31120M37D021200 CENTRO DE ASISTENCIA SOC</t>
  </si>
  <si>
    <t>31120M37D021300 ASISTENCIA ALIMENTARIA</t>
  </si>
  <si>
    <t>31120M37D021400 CENTRO GERONTOLOGICO</t>
  </si>
  <si>
    <t>31120M37D021500 TRABAJO SOCIAL</t>
  </si>
  <si>
    <t>31120M37D021700 DESARROLLO COMUNITARIO</t>
  </si>
  <si>
    <t>31120M37D021800 CASA DE OFICIOS</t>
  </si>
  <si>
    <t>31120M37D021900 PROGRAMAS ESPECIALES</t>
  </si>
  <si>
    <t>31120M37D022000 CLINICA DE HEMODIALISIS</t>
  </si>
  <si>
    <t>31120M37D022100 ASISTENCIA SOCIAL</t>
  </si>
  <si>
    <t>Sistema Municipal para el Desarrollo Integral de la Familia de Silao de la Victoria
Estado Analítico del Ejercicio del Presupuesto de Egresos
Clasificación Administrativa
Del 1 de Enero al 31 de Marzo de 2025
(Cifras en Pesos)</t>
  </si>
  <si>
    <t>Sistema Municipal para el Desarrollo Integral de la Familia de Silao de la Victoria
Estado Analítico del Ejercicio del Presupuesto de Egresos
Clasificación Funcional (Finalidad y Función)
Del 1 de Enero al 31 de Marzo de 2025
(Cifras en Pesos)</t>
  </si>
  <si>
    <t xml:space="preserve"> Autorizo:</t>
  </si>
  <si>
    <t>Elaboro:</t>
  </si>
  <si>
    <t xml:space="preserve">             ______________________________</t>
  </si>
  <si>
    <t xml:space="preserve"> _________________________________</t>
  </si>
  <si>
    <t xml:space="preserve">             C. Maria Dolores Muñiz Tovar</t>
  </si>
  <si>
    <t>C. Tania Paulina Mares Gutierrez</t>
  </si>
  <si>
    <t xml:space="preserve">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</si>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</sst>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0" fontId="6" fillId="0" borderId="0" xfId="0" applyFont="1"/>
    <xf numFmtId="0" fontId="6" fillId="0" borderId="3" xfId="0" applyFont="1" applyBorder="1"/>
    <xf numFmtId="4" fontId="2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0</xdr:row>
      <xdr:rowOff>696757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1A989-5E2C-4AC3-99C9-B95FA29569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219200" cy="69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1100025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26F60-A061-4FFF-8186-8B8F6FECE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1"/>
          <a:ext cx="1100025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1323974</xdr:colOff>
      <xdr:row>0</xdr:row>
      <xdr:rowOff>756635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72F23-3178-452C-9189-CE1495BD95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323974" cy="756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1266824</xdr:colOff>
      <xdr:row>1</xdr:row>
      <xdr:rowOff>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82FFF-9FFB-4351-849E-7FD7184EA2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1266824" cy="7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view="pageBreakPreview" topLeftCell="A6" zoomScale="60" zoomScaleNormal="100" workbookViewId="0">
      <selection activeCell="B43" sqref="B43:F43"/>
    </sheetView>
  </sheetViews>
  <sheetFormatPr baseColWidth="10" defaultColWidth="12" defaultRowHeight="10" x14ac:dyDescent="0.2"/>
  <cols>
    <col min="1" max="1" width="80.44140625" style="1" customWidth="1"/>
    <col min="2" max="7" width="18.33203125" style="1" customWidth="1"/>
    <col min="8" max="16384" width="12" style="1"/>
  </cols>
  <sheetData>
    <row r="1" spans="1:7" ht="57" customHeight="1" x14ac:dyDescent="0.2">
      <c r="A1" s="37" t="s">
        <v>151</v>
      </c>
      <c r="B1" s="38"/>
      <c r="C1" s="38"/>
      <c r="D1" s="38"/>
      <c r="E1" s="38"/>
      <c r="F1" s="38"/>
      <c r="G1" s="39"/>
    </row>
    <row r="2" spans="1:7" ht="10.5" x14ac:dyDescent="0.2">
      <c r="A2" s="19"/>
      <c r="B2" s="32" t="s">
        <v>56</v>
      </c>
      <c r="C2" s="33"/>
      <c r="D2" s="33"/>
      <c r="E2" s="33"/>
      <c r="F2" s="34"/>
      <c r="G2" s="35" t="s">
        <v>55</v>
      </c>
    </row>
    <row r="3" spans="1:7" ht="24.9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5">
        <v>187000</v>
      </c>
      <c r="C5" s="25">
        <v>-130000</v>
      </c>
      <c r="D5" s="25">
        <f>B5+C5</f>
        <v>57000</v>
      </c>
      <c r="E5" s="25">
        <v>0</v>
      </c>
      <c r="F5" s="25">
        <v>0</v>
      </c>
      <c r="G5" s="25">
        <f>D5-E5</f>
        <v>57000</v>
      </c>
    </row>
    <row r="6" spans="1:7" x14ac:dyDescent="0.2">
      <c r="A6" s="14" t="s">
        <v>131</v>
      </c>
      <c r="B6" s="25">
        <v>3102179.26</v>
      </c>
      <c r="C6" s="25">
        <v>285000</v>
      </c>
      <c r="D6" s="25">
        <f t="shared" ref="D6:D11" si="0">B6+C6</f>
        <v>3387179.26</v>
      </c>
      <c r="E6" s="25">
        <v>413067.46</v>
      </c>
      <c r="F6" s="25">
        <v>413066.67</v>
      </c>
      <c r="G6" s="25">
        <f t="shared" ref="G6:G11" si="1">D6-E6</f>
        <v>2974111.8</v>
      </c>
    </row>
    <row r="7" spans="1:7" x14ac:dyDescent="0.2">
      <c r="A7" s="14" t="s">
        <v>132</v>
      </c>
      <c r="B7" s="25">
        <v>850901.6</v>
      </c>
      <c r="C7" s="25">
        <v>61000</v>
      </c>
      <c r="D7" s="25">
        <f t="shared" si="0"/>
        <v>911901.6</v>
      </c>
      <c r="E7" s="25">
        <v>197416.81</v>
      </c>
      <c r="F7" s="25">
        <v>197415.45</v>
      </c>
      <c r="G7" s="25">
        <f t="shared" si="1"/>
        <v>714484.79</v>
      </c>
    </row>
    <row r="8" spans="1:7" x14ac:dyDescent="0.2">
      <c r="A8" s="14" t="s">
        <v>133</v>
      </c>
      <c r="B8" s="25">
        <v>7260852.5899999999</v>
      </c>
      <c r="C8" s="25">
        <v>826973.99</v>
      </c>
      <c r="D8" s="25">
        <f t="shared" si="0"/>
        <v>8087826.5800000001</v>
      </c>
      <c r="E8" s="25">
        <v>1645508.14</v>
      </c>
      <c r="F8" s="25">
        <v>1645415.08</v>
      </c>
      <c r="G8" s="25">
        <f t="shared" si="1"/>
        <v>6442318.4400000004</v>
      </c>
    </row>
    <row r="9" spans="1:7" x14ac:dyDescent="0.2">
      <c r="A9" s="14" t="s">
        <v>134</v>
      </c>
      <c r="B9" s="25">
        <v>3576838.8</v>
      </c>
      <c r="C9" s="25">
        <v>15000</v>
      </c>
      <c r="D9" s="25">
        <f t="shared" si="0"/>
        <v>3591838.8</v>
      </c>
      <c r="E9" s="25">
        <v>574431.63</v>
      </c>
      <c r="F9" s="25">
        <v>574431.63</v>
      </c>
      <c r="G9" s="25">
        <f t="shared" si="1"/>
        <v>3017407.17</v>
      </c>
    </row>
    <row r="10" spans="1:7" x14ac:dyDescent="0.2">
      <c r="A10" s="14" t="s">
        <v>135</v>
      </c>
      <c r="B10" s="25">
        <v>603056.64000000001</v>
      </c>
      <c r="C10" s="25">
        <v>28000</v>
      </c>
      <c r="D10" s="25">
        <f t="shared" si="0"/>
        <v>631056.64000000001</v>
      </c>
      <c r="E10" s="25">
        <v>128287.2</v>
      </c>
      <c r="F10" s="25">
        <v>128287.2</v>
      </c>
      <c r="G10" s="25">
        <f t="shared" si="1"/>
        <v>502769.44</v>
      </c>
    </row>
    <row r="11" spans="1:7" x14ac:dyDescent="0.2">
      <c r="A11" s="14" t="s">
        <v>136</v>
      </c>
      <c r="B11" s="25">
        <v>9684065.2899999991</v>
      </c>
      <c r="C11" s="25">
        <v>94000</v>
      </c>
      <c r="D11" s="25">
        <f t="shared" si="0"/>
        <v>9778065.2899999991</v>
      </c>
      <c r="E11" s="25">
        <v>2285431.0099999998</v>
      </c>
      <c r="F11" s="25">
        <v>2285431.0099999998</v>
      </c>
      <c r="G11" s="25">
        <f t="shared" si="1"/>
        <v>7492634.2799999993</v>
      </c>
    </row>
    <row r="12" spans="1:7" x14ac:dyDescent="0.2">
      <c r="A12" s="14" t="s">
        <v>137</v>
      </c>
      <c r="B12" s="25">
        <v>4771234.66</v>
      </c>
      <c r="C12" s="25">
        <v>273000</v>
      </c>
      <c r="D12" s="25">
        <f t="shared" ref="D12" si="2">B12+C12</f>
        <v>5044234.66</v>
      </c>
      <c r="E12" s="25">
        <v>880260.55</v>
      </c>
      <c r="F12" s="25">
        <v>878010.55</v>
      </c>
      <c r="G12" s="25">
        <f t="shared" ref="G12" si="3">D12-E12</f>
        <v>4163974.1100000003</v>
      </c>
    </row>
    <row r="13" spans="1:7" x14ac:dyDescent="0.2">
      <c r="A13" s="14" t="s">
        <v>138</v>
      </c>
      <c r="B13" s="25">
        <v>615056.64000000001</v>
      </c>
      <c r="C13" s="25">
        <v>16000</v>
      </c>
      <c r="D13" s="25">
        <f t="shared" ref="D13" si="4">B13+C13</f>
        <v>631056.64000000001</v>
      </c>
      <c r="E13" s="25">
        <v>128287.2</v>
      </c>
      <c r="F13" s="25">
        <v>128287.2</v>
      </c>
      <c r="G13" s="25">
        <f t="shared" ref="G13" si="5">D13-E13</f>
        <v>502769.44</v>
      </c>
    </row>
    <row r="14" spans="1:7" x14ac:dyDescent="0.2">
      <c r="A14" s="14" t="s">
        <v>139</v>
      </c>
      <c r="B14" s="25">
        <v>4765677.26</v>
      </c>
      <c r="C14" s="25">
        <v>573092</v>
      </c>
      <c r="D14" s="25">
        <f t="shared" ref="D14" si="6">B14+C14</f>
        <v>5338769.26</v>
      </c>
      <c r="E14" s="25">
        <v>834780.16000000003</v>
      </c>
      <c r="F14" s="25">
        <v>834780.16000000003</v>
      </c>
      <c r="G14" s="25">
        <f t="shared" ref="G14" si="7">D14-E14</f>
        <v>4503989.0999999996</v>
      </c>
    </row>
    <row r="15" spans="1:7" x14ac:dyDescent="0.2">
      <c r="A15" s="14" t="s">
        <v>140</v>
      </c>
      <c r="B15" s="25">
        <v>923200.69</v>
      </c>
      <c r="C15" s="25">
        <v>0</v>
      </c>
      <c r="D15" s="25">
        <f t="shared" ref="D15" si="8">B15+C15</f>
        <v>923200.69</v>
      </c>
      <c r="E15" s="25">
        <v>187305.92</v>
      </c>
      <c r="F15" s="25">
        <v>187305.92</v>
      </c>
      <c r="G15" s="25">
        <f t="shared" ref="G15" si="9">D15-E15</f>
        <v>735894.7699999999</v>
      </c>
    </row>
    <row r="16" spans="1:7" x14ac:dyDescent="0.2">
      <c r="A16" s="14" t="s">
        <v>141</v>
      </c>
      <c r="B16" s="25">
        <v>1651491.35</v>
      </c>
      <c r="C16" s="25">
        <v>28000</v>
      </c>
      <c r="D16" s="25">
        <f t="shared" ref="D16" si="10">B16+C16</f>
        <v>1679491.35</v>
      </c>
      <c r="E16" s="25">
        <v>342573.47</v>
      </c>
      <c r="F16" s="25">
        <v>342573.47</v>
      </c>
      <c r="G16" s="25">
        <f t="shared" ref="G16" si="11">D16-E16</f>
        <v>1336917.8800000001</v>
      </c>
    </row>
    <row r="17" spans="1:7" x14ac:dyDescent="0.2">
      <c r="A17" s="14" t="s">
        <v>142</v>
      </c>
      <c r="B17" s="25">
        <v>1823161.33</v>
      </c>
      <c r="C17" s="25">
        <v>-29010.05</v>
      </c>
      <c r="D17" s="25">
        <f t="shared" ref="D17" si="12">B17+C17</f>
        <v>1794151.28</v>
      </c>
      <c r="E17" s="25">
        <v>336167.37</v>
      </c>
      <c r="F17" s="25">
        <v>336158.32</v>
      </c>
      <c r="G17" s="25">
        <f t="shared" ref="G17" si="13">D17-E17</f>
        <v>1457983.9100000001</v>
      </c>
    </row>
    <row r="18" spans="1:7" x14ac:dyDescent="0.2">
      <c r="A18" s="14" t="s">
        <v>143</v>
      </c>
      <c r="B18" s="25">
        <v>1826412.16</v>
      </c>
      <c r="C18" s="25">
        <v>129965.3</v>
      </c>
      <c r="D18" s="25">
        <f t="shared" ref="D18" si="14">B18+C18</f>
        <v>1956377.46</v>
      </c>
      <c r="E18" s="25">
        <v>301307.49</v>
      </c>
      <c r="F18" s="25">
        <v>301307.49</v>
      </c>
      <c r="G18" s="25">
        <f t="shared" ref="G18" si="15">D18-E18</f>
        <v>1655069.97</v>
      </c>
    </row>
    <row r="19" spans="1:7" x14ac:dyDescent="0.2">
      <c r="A19" s="14" t="s">
        <v>144</v>
      </c>
      <c r="B19" s="25">
        <v>1261739.17</v>
      </c>
      <c r="C19" s="25">
        <v>-35000</v>
      </c>
      <c r="D19" s="25">
        <f t="shared" ref="D19" si="16">B19+C19</f>
        <v>1226739.17</v>
      </c>
      <c r="E19" s="25">
        <v>167119.41</v>
      </c>
      <c r="F19" s="25">
        <v>167117.99</v>
      </c>
      <c r="G19" s="25">
        <f t="shared" ref="G19" si="17">D19-E19</f>
        <v>1059619.76</v>
      </c>
    </row>
    <row r="20" spans="1:7" x14ac:dyDescent="0.2">
      <c r="A20" s="14" t="s">
        <v>145</v>
      </c>
      <c r="B20" s="25">
        <v>3349413.59</v>
      </c>
      <c r="C20" s="25">
        <v>-60000.01</v>
      </c>
      <c r="D20" s="25">
        <f t="shared" ref="D20" si="18">B20+C20</f>
        <v>3289413.58</v>
      </c>
      <c r="E20" s="25">
        <v>310119.39</v>
      </c>
      <c r="F20" s="25">
        <v>310119.39</v>
      </c>
      <c r="G20" s="25">
        <f t="shared" ref="G20" si="19">D20-E20</f>
        <v>2979294.19</v>
      </c>
    </row>
    <row r="21" spans="1:7" x14ac:dyDescent="0.2">
      <c r="A21" s="14" t="s">
        <v>146</v>
      </c>
      <c r="B21" s="25">
        <v>769392.21</v>
      </c>
      <c r="C21" s="25">
        <v>-30000</v>
      </c>
      <c r="D21" s="25">
        <f t="shared" ref="D21" si="20">B21+C21</f>
        <v>739392.21</v>
      </c>
      <c r="E21" s="25">
        <v>88966.35</v>
      </c>
      <c r="F21" s="25">
        <v>88966.35</v>
      </c>
      <c r="G21" s="25">
        <f t="shared" ref="G21" si="21">D21-E21</f>
        <v>650425.86</v>
      </c>
    </row>
    <row r="22" spans="1:7" x14ac:dyDescent="0.2">
      <c r="A22" s="14" t="s">
        <v>147</v>
      </c>
      <c r="B22" s="25">
        <v>589473.4</v>
      </c>
      <c r="C22" s="25">
        <v>22000</v>
      </c>
      <c r="D22" s="25">
        <f t="shared" ref="D22" si="22">B22+C22</f>
        <v>611473.4</v>
      </c>
      <c r="E22" s="25">
        <v>107787.58</v>
      </c>
      <c r="F22" s="25">
        <v>107787.58</v>
      </c>
      <c r="G22" s="25">
        <f t="shared" ref="G22" si="23">D22-E22</f>
        <v>503685.82</v>
      </c>
    </row>
    <row r="23" spans="1:7" x14ac:dyDescent="0.2">
      <c r="A23" s="14" t="s">
        <v>148</v>
      </c>
      <c r="B23" s="25">
        <v>3988578.34</v>
      </c>
      <c r="C23" s="25">
        <v>-50000</v>
      </c>
      <c r="D23" s="25">
        <f t="shared" ref="D23" si="24">B23+C23</f>
        <v>3938578.34</v>
      </c>
      <c r="E23" s="25">
        <v>132508.37</v>
      </c>
      <c r="F23" s="25">
        <v>132508.37</v>
      </c>
      <c r="G23" s="25">
        <f t="shared" ref="G23" si="25">D23-E23</f>
        <v>3806069.9699999997</v>
      </c>
    </row>
    <row r="24" spans="1:7" x14ac:dyDescent="0.2">
      <c r="A24" s="14" t="s">
        <v>149</v>
      </c>
      <c r="B24" s="25">
        <v>4990490.16</v>
      </c>
      <c r="C24" s="25">
        <v>-519171.35</v>
      </c>
      <c r="D24" s="25">
        <f t="shared" ref="D24" si="26">B24+C24</f>
        <v>4471318.8100000005</v>
      </c>
      <c r="E24" s="25">
        <v>633258.31999999995</v>
      </c>
      <c r="F24" s="25">
        <v>633258.31999999995</v>
      </c>
      <c r="G24" s="25">
        <f t="shared" ref="G24" si="27">D24-E24</f>
        <v>3838060.4900000007</v>
      </c>
    </row>
    <row r="25" spans="1:7" x14ac:dyDescent="0.2">
      <c r="A25" s="14" t="s">
        <v>150</v>
      </c>
      <c r="B25" s="25">
        <v>22184.86</v>
      </c>
      <c r="C25" s="25">
        <v>75000</v>
      </c>
      <c r="D25" s="25">
        <f t="shared" ref="D25" si="28">B25+C25</f>
        <v>97184.86</v>
      </c>
      <c r="E25" s="25">
        <v>7079.86</v>
      </c>
      <c r="F25" s="25">
        <v>7079.86</v>
      </c>
      <c r="G25" s="25">
        <f t="shared" ref="G25" si="29">D25-E25</f>
        <v>90105</v>
      </c>
    </row>
    <row r="26" spans="1:7" x14ac:dyDescent="0.2">
      <c r="A26" s="14"/>
      <c r="B26" s="25">
        <v>0</v>
      </c>
      <c r="C26" s="25">
        <v>0</v>
      </c>
      <c r="D26" s="25">
        <f t="shared" ref="D26" si="30">B26+C26</f>
        <v>0</v>
      </c>
      <c r="E26" s="25">
        <v>0</v>
      </c>
      <c r="F26" s="25">
        <v>0</v>
      </c>
      <c r="G26" s="25">
        <f t="shared" ref="G26" si="31">D26-E26</f>
        <v>0</v>
      </c>
    </row>
    <row r="27" spans="1:7" ht="10.5" x14ac:dyDescent="0.25">
      <c r="A27" s="8" t="s">
        <v>122</v>
      </c>
      <c r="B27" s="26">
        <f t="shared" ref="B27:G27" si="32">SUM(B5:B26)</f>
        <v>56612400</v>
      </c>
      <c r="C27" s="26">
        <f t="shared" si="32"/>
        <v>1573849.88</v>
      </c>
      <c r="D27" s="26">
        <f t="shared" si="32"/>
        <v>58186249.879999995</v>
      </c>
      <c r="E27" s="26">
        <f t="shared" si="32"/>
        <v>9701663.6899999995</v>
      </c>
      <c r="F27" s="26">
        <f t="shared" si="32"/>
        <v>9699308.0099999998</v>
      </c>
      <c r="G27" s="26">
        <f t="shared" si="32"/>
        <v>48484586.18999999</v>
      </c>
    </row>
    <row r="30" spans="1:7" ht="55.25" customHeight="1" x14ac:dyDescent="0.2">
      <c r="A30" s="37" t="s">
        <v>151</v>
      </c>
      <c r="B30" s="38"/>
      <c r="C30" s="38"/>
      <c r="D30" s="38"/>
      <c r="E30" s="38"/>
      <c r="F30" s="38"/>
      <c r="G30" s="39"/>
    </row>
    <row r="31" spans="1:7" ht="10.5" x14ac:dyDescent="0.2">
      <c r="A31" s="19"/>
      <c r="B31" s="32" t="s">
        <v>56</v>
      </c>
      <c r="C31" s="33"/>
      <c r="D31" s="33"/>
      <c r="E31" s="33"/>
      <c r="F31" s="34"/>
      <c r="G31" s="35" t="s">
        <v>55</v>
      </c>
    </row>
    <row r="32" spans="1:7" ht="21" x14ac:dyDescent="0.2">
      <c r="A32" s="18" t="s">
        <v>50</v>
      </c>
      <c r="B32" s="2" t="s">
        <v>51</v>
      </c>
      <c r="C32" s="2" t="s">
        <v>114</v>
      </c>
      <c r="D32" s="2" t="s">
        <v>52</v>
      </c>
      <c r="E32" s="2" t="s">
        <v>53</v>
      </c>
      <c r="F32" s="2" t="s">
        <v>54</v>
      </c>
      <c r="G32" s="36"/>
    </row>
    <row r="33" spans="1:7" ht="10.5" x14ac:dyDescent="0.2">
      <c r="A33" s="20"/>
      <c r="B33" s="21"/>
      <c r="C33" s="21"/>
      <c r="D33" s="21"/>
      <c r="E33" s="21"/>
      <c r="F33" s="21"/>
      <c r="G33" s="21"/>
    </row>
    <row r="34" spans="1:7" x14ac:dyDescent="0.2">
      <c r="A34" s="15" t="s">
        <v>8</v>
      </c>
      <c r="B34" s="25">
        <v>0</v>
      </c>
      <c r="C34" s="25">
        <v>0</v>
      </c>
      <c r="D34" s="25">
        <f>B34+C34</f>
        <v>0</v>
      </c>
      <c r="E34" s="25">
        <v>0</v>
      </c>
      <c r="F34" s="25">
        <v>0</v>
      </c>
      <c r="G34" s="25">
        <f>D34-E34</f>
        <v>0</v>
      </c>
    </row>
    <row r="35" spans="1:7" x14ac:dyDescent="0.2">
      <c r="A35" s="15" t="s">
        <v>9</v>
      </c>
      <c r="B35" s="25">
        <v>0</v>
      </c>
      <c r="C35" s="25">
        <v>0</v>
      </c>
      <c r="D35" s="25">
        <f t="shared" ref="D35:D37" si="33">B35+C35</f>
        <v>0</v>
      </c>
      <c r="E35" s="25">
        <v>0</v>
      </c>
      <c r="F35" s="25">
        <v>0</v>
      </c>
      <c r="G35" s="25">
        <f t="shared" ref="G35:G37" si="34">D35-E35</f>
        <v>0</v>
      </c>
    </row>
    <row r="36" spans="1:7" x14ac:dyDescent="0.2">
      <c r="A36" s="15" t="s">
        <v>10</v>
      </c>
      <c r="B36" s="25">
        <v>0</v>
      </c>
      <c r="C36" s="25">
        <v>0</v>
      </c>
      <c r="D36" s="25">
        <f t="shared" si="33"/>
        <v>0</v>
      </c>
      <c r="E36" s="25">
        <v>0</v>
      </c>
      <c r="F36" s="25">
        <v>0</v>
      </c>
      <c r="G36" s="25">
        <f t="shared" si="34"/>
        <v>0</v>
      </c>
    </row>
    <row r="37" spans="1:7" x14ac:dyDescent="0.2">
      <c r="A37" s="15" t="s">
        <v>123</v>
      </c>
      <c r="B37" s="25">
        <v>0</v>
      </c>
      <c r="C37" s="25">
        <v>0</v>
      </c>
      <c r="D37" s="25">
        <f t="shared" si="33"/>
        <v>0</v>
      </c>
      <c r="E37" s="25">
        <v>0</v>
      </c>
      <c r="F37" s="25">
        <v>0</v>
      </c>
      <c r="G37" s="25">
        <f t="shared" si="34"/>
        <v>0</v>
      </c>
    </row>
    <row r="38" spans="1:7" x14ac:dyDescent="0.2">
      <c r="A38" s="15"/>
      <c r="B38" s="25"/>
      <c r="C38" s="25"/>
      <c r="D38" s="25"/>
      <c r="E38" s="25"/>
      <c r="F38" s="25"/>
      <c r="G38" s="25"/>
    </row>
    <row r="39" spans="1:7" ht="10.5" x14ac:dyDescent="0.25">
      <c r="A39" s="8" t="s">
        <v>122</v>
      </c>
      <c r="B39" s="26">
        <f t="shared" ref="B39:G39" si="35">SUM(B34:B37)</f>
        <v>0</v>
      </c>
      <c r="C39" s="26">
        <f t="shared" si="35"/>
        <v>0</v>
      </c>
      <c r="D39" s="26">
        <f t="shared" si="35"/>
        <v>0</v>
      </c>
      <c r="E39" s="26">
        <f t="shared" si="35"/>
        <v>0</v>
      </c>
      <c r="F39" s="26">
        <f t="shared" si="35"/>
        <v>0</v>
      </c>
      <c r="G39" s="26">
        <f t="shared" si="35"/>
        <v>0</v>
      </c>
    </row>
    <row r="42" spans="1:7" ht="59.4" customHeight="1" x14ac:dyDescent="0.2">
      <c r="A42" s="40" t="s">
        <v>151</v>
      </c>
      <c r="B42" s="41"/>
      <c r="C42" s="41"/>
      <c r="D42" s="41"/>
      <c r="E42" s="41"/>
      <c r="F42" s="41"/>
      <c r="G42" s="42"/>
    </row>
    <row r="43" spans="1:7" ht="10.5" x14ac:dyDescent="0.2">
      <c r="A43" s="19"/>
      <c r="B43" s="32" t="s">
        <v>56</v>
      </c>
      <c r="C43" s="33"/>
      <c r="D43" s="33"/>
      <c r="E43" s="33"/>
      <c r="F43" s="34"/>
      <c r="G43" s="35" t="s">
        <v>55</v>
      </c>
    </row>
    <row r="44" spans="1:7" ht="21" x14ac:dyDescent="0.2">
      <c r="A44" s="18" t="s">
        <v>50</v>
      </c>
      <c r="B44" s="2" t="s">
        <v>51</v>
      </c>
      <c r="C44" s="2" t="s">
        <v>114</v>
      </c>
      <c r="D44" s="2" t="s">
        <v>52</v>
      </c>
      <c r="E44" s="2" t="s">
        <v>53</v>
      </c>
      <c r="F44" s="2" t="s">
        <v>54</v>
      </c>
      <c r="G44" s="36"/>
    </row>
    <row r="45" spans="1:7" ht="10.5" x14ac:dyDescent="0.2">
      <c r="A45" s="20"/>
      <c r="B45" s="21"/>
      <c r="C45" s="21"/>
      <c r="D45" s="21"/>
      <c r="E45" s="21"/>
      <c r="F45" s="21"/>
      <c r="G45" s="21"/>
    </row>
    <row r="46" spans="1:7" x14ac:dyDescent="0.2">
      <c r="A46" s="16" t="s">
        <v>12</v>
      </c>
      <c r="B46" s="25">
        <v>0</v>
      </c>
      <c r="C46" s="25">
        <v>0</v>
      </c>
      <c r="D46" s="25">
        <f t="shared" ref="D46:D58" si="36">B46+C46</f>
        <v>0</v>
      </c>
      <c r="E46" s="25">
        <v>0</v>
      </c>
      <c r="F46" s="25">
        <v>0</v>
      </c>
      <c r="G46" s="25">
        <f t="shared" ref="G46:G58" si="37">D46-E46</f>
        <v>0</v>
      </c>
    </row>
    <row r="47" spans="1:7" x14ac:dyDescent="0.2">
      <c r="A47" s="16"/>
      <c r="B47" s="25"/>
      <c r="C47" s="25"/>
      <c r="D47" s="25"/>
      <c r="E47" s="25"/>
      <c r="F47" s="25"/>
      <c r="G47" s="25"/>
    </row>
    <row r="48" spans="1:7" x14ac:dyDescent="0.2">
      <c r="A48" s="16" t="s">
        <v>11</v>
      </c>
      <c r="B48" s="25">
        <v>0</v>
      </c>
      <c r="C48" s="25">
        <v>0</v>
      </c>
      <c r="D48" s="25">
        <f t="shared" si="36"/>
        <v>0</v>
      </c>
      <c r="E48" s="25">
        <v>0</v>
      </c>
      <c r="F48" s="25">
        <v>0</v>
      </c>
      <c r="G48" s="25">
        <f t="shared" si="37"/>
        <v>0</v>
      </c>
    </row>
    <row r="49" spans="1:7" x14ac:dyDescent="0.2">
      <c r="A49" s="16"/>
      <c r="B49" s="25"/>
      <c r="C49" s="25"/>
      <c r="D49" s="25"/>
      <c r="E49" s="25"/>
      <c r="F49" s="25"/>
      <c r="G49" s="25"/>
    </row>
    <row r="50" spans="1:7" x14ac:dyDescent="0.2">
      <c r="A50" s="16" t="s">
        <v>13</v>
      </c>
      <c r="B50" s="25">
        <v>0</v>
      </c>
      <c r="C50" s="25">
        <v>0</v>
      </c>
      <c r="D50" s="25">
        <f t="shared" si="36"/>
        <v>0</v>
      </c>
      <c r="E50" s="25">
        <v>0</v>
      </c>
      <c r="F50" s="25">
        <v>0</v>
      </c>
      <c r="G50" s="25">
        <f t="shared" si="37"/>
        <v>0</v>
      </c>
    </row>
    <row r="51" spans="1:7" x14ac:dyDescent="0.2">
      <c r="A51" s="16"/>
      <c r="B51" s="25"/>
      <c r="C51" s="25"/>
      <c r="D51" s="25"/>
      <c r="E51" s="25"/>
      <c r="F51" s="25"/>
      <c r="G51" s="25"/>
    </row>
    <row r="52" spans="1:7" x14ac:dyDescent="0.2">
      <c r="A52" s="16" t="s">
        <v>25</v>
      </c>
      <c r="B52" s="25">
        <v>0</v>
      </c>
      <c r="C52" s="25">
        <v>0</v>
      </c>
      <c r="D52" s="25">
        <f t="shared" si="36"/>
        <v>0</v>
      </c>
      <c r="E52" s="25">
        <v>0</v>
      </c>
      <c r="F52" s="25">
        <v>0</v>
      </c>
      <c r="G52" s="25">
        <f t="shared" si="37"/>
        <v>0</v>
      </c>
    </row>
    <row r="53" spans="1:7" x14ac:dyDescent="0.2">
      <c r="A53" s="16"/>
      <c r="B53" s="25"/>
      <c r="C53" s="25"/>
      <c r="D53" s="25"/>
      <c r="E53" s="25"/>
      <c r="F53" s="25"/>
      <c r="G53" s="25"/>
    </row>
    <row r="54" spans="1:7" ht="20" x14ac:dyDescent="0.2">
      <c r="A54" s="16" t="s">
        <v>26</v>
      </c>
      <c r="B54" s="25">
        <v>0</v>
      </c>
      <c r="C54" s="25">
        <v>0</v>
      </c>
      <c r="D54" s="25">
        <f t="shared" si="36"/>
        <v>0</v>
      </c>
      <c r="E54" s="25">
        <v>0</v>
      </c>
      <c r="F54" s="25">
        <v>0</v>
      </c>
      <c r="G54" s="25">
        <f t="shared" si="37"/>
        <v>0</v>
      </c>
    </row>
    <row r="55" spans="1:7" x14ac:dyDescent="0.2">
      <c r="A55" s="16"/>
      <c r="B55" s="25"/>
      <c r="C55" s="25"/>
      <c r="D55" s="25"/>
      <c r="E55" s="25"/>
      <c r="F55" s="25"/>
      <c r="G55" s="25"/>
    </row>
    <row r="56" spans="1:7" ht="20" x14ac:dyDescent="0.2">
      <c r="A56" s="16" t="s">
        <v>124</v>
      </c>
      <c r="B56" s="25">
        <v>0</v>
      </c>
      <c r="C56" s="25">
        <v>0</v>
      </c>
      <c r="D56" s="25">
        <f t="shared" ref="D56" si="38">B56+C56</f>
        <v>0</v>
      </c>
      <c r="E56" s="25">
        <v>0</v>
      </c>
      <c r="F56" s="25">
        <v>0</v>
      </c>
      <c r="G56" s="25">
        <f t="shared" ref="G56" si="39">D56-E56</f>
        <v>0</v>
      </c>
    </row>
    <row r="57" spans="1:7" x14ac:dyDescent="0.2">
      <c r="A57" s="16"/>
      <c r="B57" s="25"/>
      <c r="C57" s="25"/>
      <c r="D57" s="25"/>
      <c r="E57" s="25"/>
      <c r="F57" s="25"/>
      <c r="G57" s="25"/>
    </row>
    <row r="58" spans="1:7" x14ac:dyDescent="0.2">
      <c r="A58" s="16" t="s">
        <v>14</v>
      </c>
      <c r="B58" s="25">
        <v>0</v>
      </c>
      <c r="C58" s="25">
        <v>0</v>
      </c>
      <c r="D58" s="25">
        <f t="shared" si="36"/>
        <v>0</v>
      </c>
      <c r="E58" s="25">
        <v>0</v>
      </c>
      <c r="F58" s="25">
        <v>0</v>
      </c>
      <c r="G58" s="25">
        <f t="shared" si="37"/>
        <v>0</v>
      </c>
    </row>
    <row r="59" spans="1:7" x14ac:dyDescent="0.2">
      <c r="A59" s="16"/>
      <c r="B59" s="25"/>
      <c r="C59" s="25"/>
      <c r="D59" s="25"/>
      <c r="E59" s="25"/>
      <c r="F59" s="25"/>
      <c r="G59" s="25"/>
    </row>
    <row r="60" spans="1:7" x14ac:dyDescent="0.2">
      <c r="A60" s="16" t="s">
        <v>125</v>
      </c>
      <c r="B60" s="25">
        <v>56612400</v>
      </c>
      <c r="C60" s="25">
        <v>1573849.88</v>
      </c>
      <c r="D60" s="25">
        <f t="shared" ref="D60" si="40">B60+C60</f>
        <v>58186249.880000003</v>
      </c>
      <c r="E60" s="25">
        <v>9701663.6899999995</v>
      </c>
      <c r="F60" s="25">
        <v>9699308.0099999998</v>
      </c>
      <c r="G60" s="25">
        <f t="shared" ref="G60" si="41">D60-E60</f>
        <v>48484586.190000005</v>
      </c>
    </row>
    <row r="61" spans="1:7" x14ac:dyDescent="0.2">
      <c r="A61" s="16"/>
      <c r="B61" s="25"/>
      <c r="C61" s="25"/>
      <c r="D61" s="25"/>
      <c r="E61" s="25"/>
      <c r="F61" s="25"/>
      <c r="G61" s="25"/>
    </row>
    <row r="62" spans="1:7" ht="10.5" x14ac:dyDescent="0.25">
      <c r="A62" s="8" t="s">
        <v>122</v>
      </c>
      <c r="B62" s="26">
        <f t="shared" ref="B62:G62" si="42">SUM(B46:B60)</f>
        <v>56612400</v>
      </c>
      <c r="C62" s="26">
        <f t="shared" si="42"/>
        <v>1573849.88</v>
      </c>
      <c r="D62" s="26">
        <f t="shared" si="42"/>
        <v>58186249.880000003</v>
      </c>
      <c r="E62" s="26">
        <f t="shared" si="42"/>
        <v>9701663.6899999995</v>
      </c>
      <c r="F62" s="26">
        <f t="shared" si="42"/>
        <v>9699308.0099999998</v>
      </c>
      <c r="G62" s="26">
        <f t="shared" si="42"/>
        <v>48484586.190000005</v>
      </c>
    </row>
    <row r="64" spans="1:7" x14ac:dyDescent="0.2">
      <c r="A64" s="1" t="s">
        <v>115</v>
      </c>
    </row>
    <row r="66" spans="1:4" s="31" customFormat="1" x14ac:dyDescent="0.2">
      <c r="A66" s="31" t="s">
        <v>153</v>
      </c>
      <c r="D66" s="31" t="s">
        <v>154</v>
      </c>
    </row>
    <row r="67" spans="1:4" s="31" customFormat="1" x14ac:dyDescent="0.2"/>
    <row r="68" spans="1:4" s="31" customFormat="1" x14ac:dyDescent="0.2">
      <c r="A68" s="31" t="s">
        <v>155</v>
      </c>
      <c r="D68" s="31" t="s">
        <v>156</v>
      </c>
    </row>
    <row r="69" spans="1:4" s="31" customFormat="1" x14ac:dyDescent="0.2">
      <c r="A69" s="31" t="s">
        <v>157</v>
      </c>
      <c r="D69" s="31" t="s">
        <v>158</v>
      </c>
    </row>
    <row r="70" spans="1:4" s="31" customFormat="1" x14ac:dyDescent="0.2">
      <c r="A70" s="31" t="s">
        <v>159</v>
      </c>
      <c r="D70" s="31" t="s">
        <v>160</v>
      </c>
    </row>
    <row r="71" spans="1:4" s="31" customFormat="1" x14ac:dyDescent="0.2"/>
    <row r="72" spans="1:4" s="31" customFormat="1" x14ac:dyDescent="0.2"/>
  </sheetData>
  <sheetProtection formatCells="0" formatColumns="0" formatRows="0" insertRows="0" deleteRows="0" autoFilter="0"/>
  <mergeCells count="6">
    <mergeCell ref="G2:G3"/>
    <mergeCell ref="A1:G1"/>
    <mergeCell ref="A30:G30"/>
    <mergeCell ref="G43:G44"/>
    <mergeCell ref="G31:G32"/>
    <mergeCell ref="A42:G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zoomScaleNormal="100" zoomScaleSheetLayoutView="100" workbookViewId="0">
      <selection activeCell="B2" sqref="B2:F2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5" customHeight="1" x14ac:dyDescent="0.2">
      <c r="A1" s="40" t="s">
        <v>129</v>
      </c>
      <c r="B1" s="41"/>
      <c r="C1" s="41"/>
      <c r="D1" s="41"/>
      <c r="E1" s="41"/>
      <c r="F1" s="41"/>
      <c r="G1" s="42"/>
    </row>
    <row r="2" spans="1:7" ht="10.5" x14ac:dyDescent="0.2">
      <c r="A2" s="19"/>
      <c r="B2" s="32" t="s">
        <v>56</v>
      </c>
      <c r="C2" s="33"/>
      <c r="D2" s="33"/>
      <c r="E2" s="33"/>
      <c r="F2" s="34"/>
      <c r="G2" s="35" t="s">
        <v>55</v>
      </c>
    </row>
    <row r="3" spans="1:7" ht="24.9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ht="10.5" x14ac:dyDescent="0.2">
      <c r="A4" s="20"/>
      <c r="B4" s="21"/>
      <c r="C4" s="21"/>
      <c r="D4" s="21"/>
      <c r="E4" s="21"/>
      <c r="F4" s="21"/>
      <c r="G4" s="21"/>
    </row>
    <row r="5" spans="1:7" ht="10.5" x14ac:dyDescent="0.25">
      <c r="A5" s="23" t="s">
        <v>0</v>
      </c>
      <c r="B5" s="25">
        <v>53806305.170000002</v>
      </c>
      <c r="C5" s="25">
        <v>932358.58</v>
      </c>
      <c r="D5" s="25">
        <f>B5+C5</f>
        <v>54738663.75</v>
      </c>
      <c r="E5" s="25">
        <v>9400578.4900000002</v>
      </c>
      <c r="F5" s="25">
        <v>9398222.8100000005</v>
      </c>
      <c r="G5" s="25">
        <f>D5-E5</f>
        <v>45338085.259999998</v>
      </c>
    </row>
    <row r="6" spans="1:7" ht="10.5" x14ac:dyDescent="0.25">
      <c r="A6" s="23"/>
      <c r="B6" s="25"/>
      <c r="C6" s="25"/>
      <c r="D6" s="25"/>
      <c r="E6" s="25"/>
      <c r="F6" s="25"/>
      <c r="G6" s="25"/>
    </row>
    <row r="7" spans="1:7" ht="10.5" x14ac:dyDescent="0.25">
      <c r="A7" s="23" t="s">
        <v>1</v>
      </c>
      <c r="B7" s="25">
        <v>2064832.13</v>
      </c>
      <c r="C7" s="25">
        <v>641491.30000000005</v>
      </c>
      <c r="D7" s="25">
        <f>B7+C7</f>
        <v>2706323.4299999997</v>
      </c>
      <c r="E7" s="25">
        <v>301085.2</v>
      </c>
      <c r="F7" s="25">
        <v>301085.2</v>
      </c>
      <c r="G7" s="25">
        <f>D7-E7</f>
        <v>2405238.2299999995</v>
      </c>
    </row>
    <row r="8" spans="1:7" ht="10.5" x14ac:dyDescent="0.25">
      <c r="A8" s="23"/>
      <c r="B8" s="25"/>
      <c r="C8" s="25"/>
      <c r="D8" s="25"/>
      <c r="E8" s="25"/>
      <c r="F8" s="25"/>
      <c r="G8" s="25"/>
    </row>
    <row r="9" spans="1:7" ht="10.5" x14ac:dyDescent="0.25">
      <c r="A9" s="23" t="s">
        <v>2</v>
      </c>
      <c r="B9" s="25">
        <v>0</v>
      </c>
      <c r="C9" s="25">
        <v>0</v>
      </c>
      <c r="D9" s="25">
        <f>B9+C9</f>
        <v>0</v>
      </c>
      <c r="E9" s="25">
        <v>0</v>
      </c>
      <c r="F9" s="25">
        <v>0</v>
      </c>
      <c r="G9" s="25">
        <f>D9-E9</f>
        <v>0</v>
      </c>
    </row>
    <row r="10" spans="1:7" ht="10.5" x14ac:dyDescent="0.25">
      <c r="A10" s="23"/>
      <c r="B10" s="25"/>
      <c r="C10" s="25"/>
      <c r="D10" s="25"/>
      <c r="E10" s="25"/>
      <c r="F10" s="25"/>
      <c r="G10" s="25"/>
    </row>
    <row r="11" spans="1:7" ht="10.5" x14ac:dyDescent="0.25">
      <c r="A11" s="23" t="s">
        <v>39</v>
      </c>
      <c r="B11" s="25">
        <v>741262.7</v>
      </c>
      <c r="C11" s="25">
        <v>0</v>
      </c>
      <c r="D11" s="25">
        <f>B11+C11</f>
        <v>741262.7</v>
      </c>
      <c r="E11" s="25">
        <v>0</v>
      </c>
      <c r="F11" s="25">
        <v>0</v>
      </c>
      <c r="G11" s="25">
        <f>D11-E11</f>
        <v>741262.7</v>
      </c>
    </row>
    <row r="12" spans="1:7" ht="10.5" x14ac:dyDescent="0.25">
      <c r="A12" s="23"/>
      <c r="B12" s="25"/>
      <c r="C12" s="25"/>
      <c r="D12" s="25"/>
      <c r="E12" s="25"/>
      <c r="F12" s="25"/>
      <c r="G12" s="25"/>
    </row>
    <row r="13" spans="1:7" ht="10.5" x14ac:dyDescent="0.25">
      <c r="A13" s="24" t="s">
        <v>36</v>
      </c>
      <c r="B13" s="25">
        <v>0</v>
      </c>
      <c r="C13" s="25">
        <v>0</v>
      </c>
      <c r="D13" s="25">
        <f>B13+C13</f>
        <v>0</v>
      </c>
      <c r="E13" s="25">
        <v>0</v>
      </c>
      <c r="F13" s="25">
        <v>0</v>
      </c>
      <c r="G13" s="25">
        <f>D13-E13</f>
        <v>0</v>
      </c>
    </row>
    <row r="14" spans="1:7" x14ac:dyDescent="0.2">
      <c r="A14" s="22"/>
      <c r="B14" s="27"/>
      <c r="C14" s="27"/>
      <c r="D14" s="27"/>
      <c r="E14" s="27"/>
      <c r="F14" s="27"/>
      <c r="G14" s="27"/>
    </row>
    <row r="15" spans="1:7" ht="10.5" x14ac:dyDescent="0.25">
      <c r="A15" s="7" t="s">
        <v>122</v>
      </c>
      <c r="B15" s="28">
        <f t="shared" ref="B15:G15" si="0">SUM(B5+B7+B9+B11+B13)</f>
        <v>56612400.000000007</v>
      </c>
      <c r="C15" s="28">
        <f t="shared" si="0"/>
        <v>1573849.88</v>
      </c>
      <c r="D15" s="28">
        <f t="shared" si="0"/>
        <v>58186249.880000003</v>
      </c>
      <c r="E15" s="28">
        <f t="shared" si="0"/>
        <v>9701663.6899999995</v>
      </c>
      <c r="F15" s="28">
        <f t="shared" si="0"/>
        <v>9699308.0099999998</v>
      </c>
      <c r="G15" s="28">
        <f t="shared" si="0"/>
        <v>48484586.189999998</v>
      </c>
    </row>
    <row r="18" spans="1:4" x14ac:dyDescent="0.2">
      <c r="A18" s="1" t="s">
        <v>115</v>
      </c>
    </row>
    <row r="20" spans="1:4" s="31" customFormat="1" x14ac:dyDescent="0.2">
      <c r="A20" s="31" t="s">
        <v>153</v>
      </c>
      <c r="D20" s="31" t="s">
        <v>154</v>
      </c>
    </row>
    <row r="21" spans="1:4" s="31" customFormat="1" x14ac:dyDescent="0.2"/>
    <row r="22" spans="1:4" s="31" customFormat="1" x14ac:dyDescent="0.2">
      <c r="A22" s="31" t="s">
        <v>155</v>
      </c>
      <c r="D22" s="31" t="s">
        <v>156</v>
      </c>
    </row>
    <row r="23" spans="1:4" s="31" customFormat="1" x14ac:dyDescent="0.2">
      <c r="A23" s="31" t="s">
        <v>157</v>
      </c>
      <c r="D23" s="31" t="s">
        <v>158</v>
      </c>
    </row>
    <row r="24" spans="1:4" s="31" customFormat="1" x14ac:dyDescent="0.2">
      <c r="A24" s="31" t="s">
        <v>159</v>
      </c>
      <c r="D24" s="31" t="s">
        <v>160</v>
      </c>
    </row>
    <row r="25" spans="1:4" s="31" customFormat="1" x14ac:dyDescent="0.2"/>
    <row r="26" spans="1:4" s="31" customFormat="1" x14ac:dyDescent="0.2"/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="60" zoomScaleNormal="100" workbookViewId="0">
      <selection activeCell="B2" sqref="B2:F2"/>
    </sheetView>
  </sheetViews>
  <sheetFormatPr baseColWidth="10" defaultColWidth="12" defaultRowHeight="10" x14ac:dyDescent="0.2"/>
  <cols>
    <col min="1" max="1" width="62.88671875" style="1" customWidth="1"/>
    <col min="2" max="2" width="18.33203125" style="1" customWidth="1"/>
    <col min="3" max="3" width="19.88671875" style="1" customWidth="1"/>
    <col min="4" max="7" width="18.33203125" style="1" customWidth="1"/>
    <col min="8" max="16384" width="12" style="1"/>
  </cols>
  <sheetData>
    <row r="1" spans="1:8" ht="60.65" customHeight="1" x14ac:dyDescent="0.2">
      <c r="A1" s="41" t="s">
        <v>128</v>
      </c>
      <c r="B1" s="41"/>
      <c r="C1" s="41"/>
      <c r="D1" s="41"/>
      <c r="E1" s="41"/>
      <c r="F1" s="41"/>
      <c r="G1" s="42"/>
    </row>
    <row r="2" spans="1:8" ht="10.5" x14ac:dyDescent="0.2">
      <c r="A2" s="19"/>
      <c r="B2" s="32" t="s">
        <v>56</v>
      </c>
      <c r="C2" s="33"/>
      <c r="D2" s="33"/>
      <c r="E2" s="33"/>
      <c r="F2" s="34"/>
      <c r="G2" s="35" t="s">
        <v>55</v>
      </c>
    </row>
    <row r="3" spans="1:8" ht="24.9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8" ht="10.5" x14ac:dyDescent="0.25">
      <c r="A4" s="9" t="s">
        <v>57</v>
      </c>
      <c r="B4" s="29">
        <f>SUM(B5:B11)</f>
        <v>33904345.059999995</v>
      </c>
      <c r="C4" s="29">
        <f>SUM(C5:C11)</f>
        <v>-195000</v>
      </c>
      <c r="D4" s="29">
        <f>B4+C4</f>
        <v>33709345.059999995</v>
      </c>
      <c r="E4" s="29">
        <f>SUM(E5:E11)</f>
        <v>7261364.9999999991</v>
      </c>
      <c r="F4" s="29">
        <f>SUM(F5:F11)</f>
        <v>7259114.9999999991</v>
      </c>
      <c r="G4" s="29">
        <f>D4-E4</f>
        <v>26447980.059999995</v>
      </c>
    </row>
    <row r="5" spans="1:8" x14ac:dyDescent="0.2">
      <c r="A5" s="11" t="s">
        <v>61</v>
      </c>
      <c r="B5" s="25">
        <v>20714609.829999998</v>
      </c>
      <c r="C5" s="25">
        <v>-490000</v>
      </c>
      <c r="D5" s="25">
        <f t="shared" ref="D5:D68" si="0">B5+C5</f>
        <v>20224609.829999998</v>
      </c>
      <c r="E5" s="25">
        <v>4759623.71</v>
      </c>
      <c r="F5" s="25">
        <v>4759623.71</v>
      </c>
      <c r="G5" s="25">
        <f t="shared" ref="G5:G68" si="1">D5-E5</f>
        <v>15464986.119999997</v>
      </c>
      <c r="H5" s="6">
        <v>1100</v>
      </c>
    </row>
    <row r="6" spans="1:8" x14ac:dyDescent="0.2">
      <c r="A6" s="11" t="s">
        <v>62</v>
      </c>
      <c r="B6" s="25">
        <v>5051800.68</v>
      </c>
      <c r="C6" s="25">
        <v>295000</v>
      </c>
      <c r="D6" s="25">
        <f t="shared" si="0"/>
        <v>5346800.68</v>
      </c>
      <c r="E6" s="25">
        <v>775983.31</v>
      </c>
      <c r="F6" s="25">
        <v>773733.31</v>
      </c>
      <c r="G6" s="25">
        <f t="shared" si="1"/>
        <v>4570817.3699999992</v>
      </c>
      <c r="H6" s="6">
        <v>1200</v>
      </c>
    </row>
    <row r="7" spans="1:8" x14ac:dyDescent="0.2">
      <c r="A7" s="11" t="s">
        <v>63</v>
      </c>
      <c r="B7" s="25">
        <v>3115723.95</v>
      </c>
      <c r="C7" s="25">
        <v>297734.44</v>
      </c>
      <c r="D7" s="25">
        <f t="shared" si="0"/>
        <v>3413458.39</v>
      </c>
      <c r="E7" s="25">
        <v>319539.21000000002</v>
      </c>
      <c r="F7" s="25">
        <v>319539.21000000002</v>
      </c>
      <c r="G7" s="25">
        <f t="shared" si="1"/>
        <v>3093919.18</v>
      </c>
      <c r="H7" s="6">
        <v>1300</v>
      </c>
    </row>
    <row r="8" spans="1:8" x14ac:dyDescent="0.2">
      <c r="A8" s="11" t="s">
        <v>33</v>
      </c>
      <c r="B8" s="25">
        <v>150000</v>
      </c>
      <c r="C8" s="25">
        <v>0</v>
      </c>
      <c r="D8" s="25">
        <f t="shared" si="0"/>
        <v>150000</v>
      </c>
      <c r="E8" s="25">
        <v>139554.97</v>
      </c>
      <c r="F8" s="25">
        <v>139554.97</v>
      </c>
      <c r="G8" s="25">
        <f t="shared" si="1"/>
        <v>10445.029999999999</v>
      </c>
      <c r="H8" s="6">
        <v>1400</v>
      </c>
    </row>
    <row r="9" spans="1:8" x14ac:dyDescent="0.2">
      <c r="A9" s="11" t="s">
        <v>64</v>
      </c>
      <c r="B9" s="25">
        <v>4872210.5999999996</v>
      </c>
      <c r="C9" s="25">
        <v>-297734.44</v>
      </c>
      <c r="D9" s="25">
        <f t="shared" si="0"/>
        <v>4574476.1599999992</v>
      </c>
      <c r="E9" s="25">
        <v>1266663.8</v>
      </c>
      <c r="F9" s="25">
        <v>1266663.8</v>
      </c>
      <c r="G9" s="25">
        <f t="shared" si="1"/>
        <v>3307812.3599999994</v>
      </c>
      <c r="H9" s="6">
        <v>1500</v>
      </c>
    </row>
    <row r="10" spans="1:8" x14ac:dyDescent="0.2">
      <c r="A10" s="11" t="s">
        <v>34</v>
      </c>
      <c r="B10" s="25">
        <v>0</v>
      </c>
      <c r="C10" s="25">
        <v>0</v>
      </c>
      <c r="D10" s="25">
        <f t="shared" si="0"/>
        <v>0</v>
      </c>
      <c r="E10" s="25">
        <v>0</v>
      </c>
      <c r="F10" s="25">
        <v>0</v>
      </c>
      <c r="G10" s="25">
        <f t="shared" si="1"/>
        <v>0</v>
      </c>
      <c r="H10" s="6">
        <v>1600</v>
      </c>
    </row>
    <row r="11" spans="1:8" x14ac:dyDescent="0.2">
      <c r="A11" s="11" t="s">
        <v>65</v>
      </c>
      <c r="B11" s="25">
        <v>0</v>
      </c>
      <c r="C11" s="25">
        <v>0</v>
      </c>
      <c r="D11" s="25">
        <f t="shared" si="0"/>
        <v>0</v>
      </c>
      <c r="E11" s="25">
        <v>0</v>
      </c>
      <c r="F11" s="25">
        <v>0</v>
      </c>
      <c r="G11" s="25">
        <f t="shared" si="1"/>
        <v>0</v>
      </c>
      <c r="H11" s="6">
        <v>1700</v>
      </c>
    </row>
    <row r="12" spans="1:8" ht="10.5" x14ac:dyDescent="0.25">
      <c r="A12" s="9" t="s">
        <v>117</v>
      </c>
      <c r="B12" s="30">
        <f>SUM(B13:B21)</f>
        <v>7356092.46</v>
      </c>
      <c r="C12" s="30">
        <f>SUM(C13:C21)</f>
        <v>424616.03</v>
      </c>
      <c r="D12" s="30">
        <f t="shared" si="0"/>
        <v>7780708.4900000002</v>
      </c>
      <c r="E12" s="30">
        <f>SUM(E13:E21)</f>
        <v>857165.24</v>
      </c>
      <c r="F12" s="30">
        <f>SUM(F13:F21)</f>
        <v>857060.98</v>
      </c>
      <c r="G12" s="30">
        <f t="shared" si="1"/>
        <v>6923543.25</v>
      </c>
      <c r="H12" s="10">
        <v>0</v>
      </c>
    </row>
    <row r="13" spans="1:8" x14ac:dyDescent="0.2">
      <c r="A13" s="11" t="s">
        <v>66</v>
      </c>
      <c r="B13" s="25">
        <v>1335610</v>
      </c>
      <c r="C13" s="25">
        <v>97989.95</v>
      </c>
      <c r="D13" s="25">
        <f t="shared" si="0"/>
        <v>1433599.95</v>
      </c>
      <c r="E13" s="25">
        <v>238537.75</v>
      </c>
      <c r="F13" s="25">
        <v>238457.16</v>
      </c>
      <c r="G13" s="25">
        <f t="shared" si="1"/>
        <v>1195062.2</v>
      </c>
      <c r="H13" s="6">
        <v>2100</v>
      </c>
    </row>
    <row r="14" spans="1:8" x14ac:dyDescent="0.2">
      <c r="A14" s="11" t="s">
        <v>67</v>
      </c>
      <c r="B14" s="25">
        <v>644050.74</v>
      </c>
      <c r="C14" s="25">
        <v>15000</v>
      </c>
      <c r="D14" s="25">
        <f t="shared" si="0"/>
        <v>659050.74</v>
      </c>
      <c r="E14" s="25">
        <v>120271.37</v>
      </c>
      <c r="F14" s="25">
        <v>120247.7</v>
      </c>
      <c r="G14" s="25">
        <f t="shared" si="1"/>
        <v>538779.37</v>
      </c>
      <c r="H14" s="6">
        <v>2200</v>
      </c>
    </row>
    <row r="15" spans="1:8" x14ac:dyDescent="0.2">
      <c r="A15" s="11" t="s">
        <v>68</v>
      </c>
      <c r="B15" s="25">
        <v>14724.93</v>
      </c>
      <c r="C15" s="25">
        <v>100000</v>
      </c>
      <c r="D15" s="25">
        <f t="shared" si="0"/>
        <v>114724.93</v>
      </c>
      <c r="E15" s="25">
        <v>3855.92</v>
      </c>
      <c r="F15" s="25">
        <v>3855.92</v>
      </c>
      <c r="G15" s="25">
        <f t="shared" si="1"/>
        <v>110869.01</v>
      </c>
      <c r="H15" s="6">
        <v>2300</v>
      </c>
    </row>
    <row r="16" spans="1:8" x14ac:dyDescent="0.2">
      <c r="A16" s="11" t="s">
        <v>69</v>
      </c>
      <c r="B16" s="25">
        <v>175435.36</v>
      </c>
      <c r="C16" s="25">
        <v>100000</v>
      </c>
      <c r="D16" s="25">
        <f t="shared" si="0"/>
        <v>275435.36</v>
      </c>
      <c r="E16" s="25">
        <v>10164.65</v>
      </c>
      <c r="F16" s="25">
        <v>10164.65</v>
      </c>
      <c r="G16" s="25">
        <f t="shared" si="1"/>
        <v>265270.70999999996</v>
      </c>
      <c r="H16" s="6">
        <v>2400</v>
      </c>
    </row>
    <row r="17" spans="1:8" x14ac:dyDescent="0.2">
      <c r="A17" s="11" t="s">
        <v>70</v>
      </c>
      <c r="B17" s="25">
        <v>3190171.35</v>
      </c>
      <c r="C17" s="25">
        <v>-431171.35</v>
      </c>
      <c r="D17" s="25">
        <f t="shared" si="0"/>
        <v>2759000</v>
      </c>
      <c r="E17" s="25">
        <v>229444.56</v>
      </c>
      <c r="F17" s="25">
        <v>229444.56</v>
      </c>
      <c r="G17" s="25">
        <f t="shared" si="1"/>
        <v>2529555.44</v>
      </c>
      <c r="H17" s="6">
        <v>2500</v>
      </c>
    </row>
    <row r="18" spans="1:8" x14ac:dyDescent="0.2">
      <c r="A18" s="11" t="s">
        <v>71</v>
      </c>
      <c r="B18" s="25">
        <v>1487600.08</v>
      </c>
      <c r="C18" s="25">
        <v>436297.43</v>
      </c>
      <c r="D18" s="25">
        <f t="shared" si="0"/>
        <v>1923897.51</v>
      </c>
      <c r="E18" s="25">
        <v>254075.62</v>
      </c>
      <c r="F18" s="25">
        <v>254075.62</v>
      </c>
      <c r="G18" s="25">
        <f t="shared" si="1"/>
        <v>1669821.8900000001</v>
      </c>
      <c r="H18" s="6">
        <v>2600</v>
      </c>
    </row>
    <row r="19" spans="1:8" x14ac:dyDescent="0.2">
      <c r="A19" s="11" t="s">
        <v>72</v>
      </c>
      <c r="B19" s="25">
        <v>500000</v>
      </c>
      <c r="C19" s="25">
        <v>0</v>
      </c>
      <c r="D19" s="25">
        <f t="shared" si="0"/>
        <v>500000</v>
      </c>
      <c r="E19" s="25">
        <v>0</v>
      </c>
      <c r="F19" s="25">
        <v>0</v>
      </c>
      <c r="G19" s="25">
        <f t="shared" si="1"/>
        <v>500000</v>
      </c>
      <c r="H19" s="6">
        <v>2700</v>
      </c>
    </row>
    <row r="20" spans="1:8" x14ac:dyDescent="0.2">
      <c r="A20" s="11" t="s">
        <v>73</v>
      </c>
      <c r="B20" s="25">
        <v>0</v>
      </c>
      <c r="C20" s="25">
        <v>0</v>
      </c>
      <c r="D20" s="25">
        <f t="shared" si="0"/>
        <v>0</v>
      </c>
      <c r="E20" s="25">
        <v>0</v>
      </c>
      <c r="F20" s="25">
        <v>0</v>
      </c>
      <c r="G20" s="25">
        <f t="shared" si="1"/>
        <v>0</v>
      </c>
      <c r="H20" s="6">
        <v>2800</v>
      </c>
    </row>
    <row r="21" spans="1:8" x14ac:dyDescent="0.2">
      <c r="A21" s="11" t="s">
        <v>74</v>
      </c>
      <c r="B21" s="25">
        <v>8500</v>
      </c>
      <c r="C21" s="25">
        <v>106500</v>
      </c>
      <c r="D21" s="25">
        <f t="shared" si="0"/>
        <v>115000</v>
      </c>
      <c r="E21" s="25">
        <v>815.37</v>
      </c>
      <c r="F21" s="25">
        <v>815.37</v>
      </c>
      <c r="G21" s="25">
        <f t="shared" si="1"/>
        <v>114184.63</v>
      </c>
      <c r="H21" s="6">
        <v>2900</v>
      </c>
    </row>
    <row r="22" spans="1:8" ht="10.5" x14ac:dyDescent="0.25">
      <c r="A22" s="9" t="s">
        <v>58</v>
      </c>
      <c r="B22" s="30">
        <f>SUM(B23:B31)</f>
        <v>6773144.6500000004</v>
      </c>
      <c r="C22" s="30">
        <f>SUM(C23:C31)</f>
        <v>437742.56</v>
      </c>
      <c r="D22" s="30">
        <f t="shared" si="0"/>
        <v>7210887.21</v>
      </c>
      <c r="E22" s="30">
        <f>SUM(E23:E31)</f>
        <v>1131224.8599999999</v>
      </c>
      <c r="F22" s="30">
        <f>SUM(F23:F31)</f>
        <v>1131223.44</v>
      </c>
      <c r="G22" s="30">
        <f t="shared" si="1"/>
        <v>6079662.3499999996</v>
      </c>
      <c r="H22" s="10">
        <v>0</v>
      </c>
    </row>
    <row r="23" spans="1:8" x14ac:dyDescent="0.2">
      <c r="A23" s="11" t="s">
        <v>75</v>
      </c>
      <c r="B23" s="25">
        <v>790155.5</v>
      </c>
      <c r="C23" s="25">
        <v>205742.56</v>
      </c>
      <c r="D23" s="25">
        <f t="shared" si="0"/>
        <v>995898.06</v>
      </c>
      <c r="E23" s="25">
        <v>218805.21</v>
      </c>
      <c r="F23" s="25">
        <v>218805.21</v>
      </c>
      <c r="G23" s="25">
        <f t="shared" si="1"/>
        <v>777092.85000000009</v>
      </c>
      <c r="H23" s="6">
        <v>3100</v>
      </c>
    </row>
    <row r="24" spans="1:8" x14ac:dyDescent="0.2">
      <c r="A24" s="11" t="s">
        <v>76</v>
      </c>
      <c r="B24" s="25">
        <v>192000</v>
      </c>
      <c r="C24" s="25">
        <v>24000</v>
      </c>
      <c r="D24" s="25">
        <f t="shared" si="0"/>
        <v>216000</v>
      </c>
      <c r="E24" s="25">
        <v>10783.36</v>
      </c>
      <c r="F24" s="25">
        <v>10783.36</v>
      </c>
      <c r="G24" s="25">
        <f t="shared" si="1"/>
        <v>205216.64000000001</v>
      </c>
      <c r="H24" s="6">
        <v>3200</v>
      </c>
    </row>
    <row r="25" spans="1:8" x14ac:dyDescent="0.2">
      <c r="A25" s="11" t="s">
        <v>77</v>
      </c>
      <c r="B25" s="25">
        <v>1077431.3600000001</v>
      </c>
      <c r="C25" s="25">
        <v>-180000</v>
      </c>
      <c r="D25" s="25">
        <f t="shared" si="0"/>
        <v>897431.3600000001</v>
      </c>
      <c r="E25" s="25">
        <v>159835.85999999999</v>
      </c>
      <c r="F25" s="25">
        <v>159835.85999999999</v>
      </c>
      <c r="G25" s="25">
        <f t="shared" si="1"/>
        <v>737595.50000000012</v>
      </c>
      <c r="H25" s="6">
        <v>3300</v>
      </c>
    </row>
    <row r="26" spans="1:8" x14ac:dyDescent="0.2">
      <c r="A26" s="11" t="s">
        <v>78</v>
      </c>
      <c r="B26" s="25">
        <v>331393.17</v>
      </c>
      <c r="C26" s="25">
        <v>75000</v>
      </c>
      <c r="D26" s="25">
        <f t="shared" si="0"/>
        <v>406393.17</v>
      </c>
      <c r="E26" s="25">
        <v>183861.51</v>
      </c>
      <c r="F26" s="25">
        <v>183861.51</v>
      </c>
      <c r="G26" s="25">
        <f t="shared" si="1"/>
        <v>222531.65999999997</v>
      </c>
      <c r="H26" s="6">
        <v>3400</v>
      </c>
    </row>
    <row r="27" spans="1:8" x14ac:dyDescent="0.2">
      <c r="A27" s="11" t="s">
        <v>79</v>
      </c>
      <c r="B27" s="25">
        <v>1820823.62</v>
      </c>
      <c r="C27" s="25">
        <v>270000</v>
      </c>
      <c r="D27" s="25">
        <f t="shared" si="0"/>
        <v>2090823.62</v>
      </c>
      <c r="E27" s="25">
        <v>126723.09</v>
      </c>
      <c r="F27" s="25">
        <v>126723.09</v>
      </c>
      <c r="G27" s="25">
        <f t="shared" si="1"/>
        <v>1964100.53</v>
      </c>
      <c r="H27" s="6">
        <v>3500</v>
      </c>
    </row>
    <row r="28" spans="1:8" x14ac:dyDescent="0.2">
      <c r="A28" s="11" t="s">
        <v>126</v>
      </c>
      <c r="B28" s="25">
        <v>25000</v>
      </c>
      <c r="C28" s="25">
        <v>-25000</v>
      </c>
      <c r="D28" s="25">
        <f t="shared" si="0"/>
        <v>0</v>
      </c>
      <c r="E28" s="25">
        <v>0</v>
      </c>
      <c r="F28" s="25">
        <v>0</v>
      </c>
      <c r="G28" s="25">
        <f t="shared" si="1"/>
        <v>0</v>
      </c>
      <c r="H28" s="6">
        <v>3600</v>
      </c>
    </row>
    <row r="29" spans="1:8" x14ac:dyDescent="0.2">
      <c r="A29" s="11" t="s">
        <v>80</v>
      </c>
      <c r="B29" s="25">
        <v>184430</v>
      </c>
      <c r="C29" s="25">
        <v>23000</v>
      </c>
      <c r="D29" s="25">
        <f t="shared" si="0"/>
        <v>207430</v>
      </c>
      <c r="E29" s="25">
        <v>18178.07</v>
      </c>
      <c r="F29" s="25">
        <v>18178.07</v>
      </c>
      <c r="G29" s="25">
        <f t="shared" si="1"/>
        <v>189251.93</v>
      </c>
      <c r="H29" s="6">
        <v>3700</v>
      </c>
    </row>
    <row r="30" spans="1:8" x14ac:dyDescent="0.2">
      <c r="A30" s="11" t="s">
        <v>81</v>
      </c>
      <c r="B30" s="25">
        <v>1401911</v>
      </c>
      <c r="C30" s="25">
        <v>0</v>
      </c>
      <c r="D30" s="25">
        <f t="shared" si="0"/>
        <v>1401911</v>
      </c>
      <c r="E30" s="25">
        <v>136503.76</v>
      </c>
      <c r="F30" s="25">
        <v>136502.34</v>
      </c>
      <c r="G30" s="25">
        <f t="shared" si="1"/>
        <v>1265407.24</v>
      </c>
      <c r="H30" s="6">
        <v>3800</v>
      </c>
    </row>
    <row r="31" spans="1:8" x14ac:dyDescent="0.2">
      <c r="A31" s="11" t="s">
        <v>18</v>
      </c>
      <c r="B31" s="25">
        <v>950000</v>
      </c>
      <c r="C31" s="25">
        <v>45000</v>
      </c>
      <c r="D31" s="25">
        <f t="shared" si="0"/>
        <v>995000</v>
      </c>
      <c r="E31" s="25">
        <v>276534</v>
      </c>
      <c r="F31" s="25">
        <v>276534</v>
      </c>
      <c r="G31" s="25">
        <f t="shared" si="1"/>
        <v>718466</v>
      </c>
      <c r="H31" s="6">
        <v>3900</v>
      </c>
    </row>
    <row r="32" spans="1:8" ht="10.5" x14ac:dyDescent="0.25">
      <c r="A32" s="9" t="s">
        <v>118</v>
      </c>
      <c r="B32" s="30">
        <f>SUM(B33:B41)</f>
        <v>6513985.7000000002</v>
      </c>
      <c r="C32" s="30">
        <f>SUM(C33:C41)</f>
        <v>264999.99</v>
      </c>
      <c r="D32" s="30">
        <f t="shared" si="0"/>
        <v>6778985.6900000004</v>
      </c>
      <c r="E32" s="30">
        <f>SUM(E33:E41)</f>
        <v>150823.39000000001</v>
      </c>
      <c r="F32" s="30">
        <f>SUM(F33:F41)</f>
        <v>150823.39000000001</v>
      </c>
      <c r="G32" s="30">
        <f t="shared" si="1"/>
        <v>6628162.3000000007</v>
      </c>
      <c r="H32" s="10">
        <v>0</v>
      </c>
    </row>
    <row r="33" spans="1:8" x14ac:dyDescent="0.2">
      <c r="A33" s="11" t="s">
        <v>82</v>
      </c>
      <c r="B33" s="25">
        <v>0</v>
      </c>
      <c r="C33" s="25">
        <v>0</v>
      </c>
      <c r="D33" s="25">
        <f t="shared" si="0"/>
        <v>0</v>
      </c>
      <c r="E33" s="25">
        <v>0</v>
      </c>
      <c r="F33" s="25">
        <v>0</v>
      </c>
      <c r="G33" s="25">
        <f t="shared" si="1"/>
        <v>0</v>
      </c>
      <c r="H33" s="6">
        <v>4100</v>
      </c>
    </row>
    <row r="34" spans="1:8" x14ac:dyDescent="0.2">
      <c r="A34" s="11" t="s">
        <v>83</v>
      </c>
      <c r="B34" s="25">
        <v>0</v>
      </c>
      <c r="C34" s="25">
        <v>0</v>
      </c>
      <c r="D34" s="25">
        <f t="shared" si="0"/>
        <v>0</v>
      </c>
      <c r="E34" s="25">
        <v>0</v>
      </c>
      <c r="F34" s="25">
        <v>0</v>
      </c>
      <c r="G34" s="25">
        <f t="shared" si="1"/>
        <v>0</v>
      </c>
      <c r="H34" s="6">
        <v>4200</v>
      </c>
    </row>
    <row r="35" spans="1:8" x14ac:dyDescent="0.2">
      <c r="A35" s="11" t="s">
        <v>84</v>
      </c>
      <c r="B35" s="25">
        <v>0</v>
      </c>
      <c r="C35" s="25">
        <v>0</v>
      </c>
      <c r="D35" s="25">
        <f t="shared" si="0"/>
        <v>0</v>
      </c>
      <c r="E35" s="25">
        <v>0</v>
      </c>
      <c r="F35" s="25">
        <v>0</v>
      </c>
      <c r="G35" s="25">
        <f t="shared" si="1"/>
        <v>0</v>
      </c>
      <c r="H35" s="6">
        <v>4300</v>
      </c>
    </row>
    <row r="36" spans="1:8" x14ac:dyDescent="0.2">
      <c r="A36" s="11" t="s">
        <v>85</v>
      </c>
      <c r="B36" s="25">
        <v>5772723</v>
      </c>
      <c r="C36" s="25">
        <v>264999.99</v>
      </c>
      <c r="D36" s="25">
        <f t="shared" si="0"/>
        <v>6037722.9900000002</v>
      </c>
      <c r="E36" s="25">
        <v>150823.39000000001</v>
      </c>
      <c r="F36" s="25">
        <v>150823.39000000001</v>
      </c>
      <c r="G36" s="25">
        <f t="shared" si="1"/>
        <v>5886899.6000000006</v>
      </c>
      <c r="H36" s="6">
        <v>4400</v>
      </c>
    </row>
    <row r="37" spans="1:8" x14ac:dyDescent="0.2">
      <c r="A37" s="11" t="s">
        <v>39</v>
      </c>
      <c r="B37" s="25">
        <v>741262.7</v>
      </c>
      <c r="C37" s="25">
        <v>0</v>
      </c>
      <c r="D37" s="25">
        <f t="shared" si="0"/>
        <v>741262.7</v>
      </c>
      <c r="E37" s="25">
        <v>0</v>
      </c>
      <c r="F37" s="25">
        <v>0</v>
      </c>
      <c r="G37" s="25">
        <f t="shared" si="1"/>
        <v>741262.7</v>
      </c>
      <c r="H37" s="6">
        <v>4500</v>
      </c>
    </row>
    <row r="38" spans="1:8" x14ac:dyDescent="0.2">
      <c r="A38" s="11" t="s">
        <v>86</v>
      </c>
      <c r="B38" s="25">
        <v>0</v>
      </c>
      <c r="C38" s="25">
        <v>0</v>
      </c>
      <c r="D38" s="25">
        <f t="shared" si="0"/>
        <v>0</v>
      </c>
      <c r="E38" s="25">
        <v>0</v>
      </c>
      <c r="F38" s="25">
        <v>0</v>
      </c>
      <c r="G38" s="25">
        <f t="shared" si="1"/>
        <v>0</v>
      </c>
      <c r="H38" s="6">
        <v>4600</v>
      </c>
    </row>
    <row r="39" spans="1:8" x14ac:dyDescent="0.2">
      <c r="A39" s="11" t="s">
        <v>87</v>
      </c>
      <c r="B39" s="25">
        <v>0</v>
      </c>
      <c r="C39" s="25">
        <v>0</v>
      </c>
      <c r="D39" s="25">
        <f t="shared" si="0"/>
        <v>0</v>
      </c>
      <c r="E39" s="25">
        <v>0</v>
      </c>
      <c r="F39" s="25">
        <v>0</v>
      </c>
      <c r="G39" s="25">
        <f t="shared" si="1"/>
        <v>0</v>
      </c>
      <c r="H39" s="6">
        <v>4700</v>
      </c>
    </row>
    <row r="40" spans="1:8" x14ac:dyDescent="0.2">
      <c r="A40" s="11" t="s">
        <v>35</v>
      </c>
      <c r="B40" s="25">
        <v>0</v>
      </c>
      <c r="C40" s="25">
        <v>0</v>
      </c>
      <c r="D40" s="25">
        <f t="shared" si="0"/>
        <v>0</v>
      </c>
      <c r="E40" s="25">
        <v>0</v>
      </c>
      <c r="F40" s="25">
        <v>0</v>
      </c>
      <c r="G40" s="25">
        <f t="shared" si="1"/>
        <v>0</v>
      </c>
      <c r="H40" s="6">
        <v>4800</v>
      </c>
    </row>
    <row r="41" spans="1:8" x14ac:dyDescent="0.2">
      <c r="A41" s="11" t="s">
        <v>88</v>
      </c>
      <c r="B41" s="25">
        <v>0</v>
      </c>
      <c r="C41" s="25">
        <v>0</v>
      </c>
      <c r="D41" s="25">
        <f t="shared" si="0"/>
        <v>0</v>
      </c>
      <c r="E41" s="25">
        <v>0</v>
      </c>
      <c r="F41" s="25">
        <v>0</v>
      </c>
      <c r="G41" s="25">
        <f t="shared" si="1"/>
        <v>0</v>
      </c>
      <c r="H41" s="6">
        <v>4900</v>
      </c>
    </row>
    <row r="42" spans="1:8" ht="10.5" x14ac:dyDescent="0.25">
      <c r="A42" s="9" t="s">
        <v>119</v>
      </c>
      <c r="B42" s="30">
        <f>SUM(B43:B51)</f>
        <v>2064832.13</v>
      </c>
      <c r="C42" s="30">
        <f>SUM(C43:C51)</f>
        <v>641491.30000000005</v>
      </c>
      <c r="D42" s="30">
        <f t="shared" si="0"/>
        <v>2706323.4299999997</v>
      </c>
      <c r="E42" s="30">
        <f>SUM(E43:E51)</f>
        <v>301085.2</v>
      </c>
      <c r="F42" s="30">
        <f>SUM(F43:F51)</f>
        <v>301085.2</v>
      </c>
      <c r="G42" s="30">
        <f t="shared" si="1"/>
        <v>2405238.2299999995</v>
      </c>
      <c r="H42" s="10">
        <v>0</v>
      </c>
    </row>
    <row r="43" spans="1:8" x14ac:dyDescent="0.2">
      <c r="A43" s="3" t="s">
        <v>89</v>
      </c>
      <c r="B43" s="25">
        <v>85000</v>
      </c>
      <c r="C43" s="25">
        <v>270000</v>
      </c>
      <c r="D43" s="25">
        <f t="shared" si="0"/>
        <v>355000</v>
      </c>
      <c r="E43" s="25">
        <v>250322.2</v>
      </c>
      <c r="F43" s="25">
        <v>250322.2</v>
      </c>
      <c r="G43" s="25">
        <f t="shared" si="1"/>
        <v>104677.79999999999</v>
      </c>
      <c r="H43" s="6">
        <v>5100</v>
      </c>
    </row>
    <row r="44" spans="1:8" x14ac:dyDescent="0.2">
      <c r="A44" s="11" t="s">
        <v>90</v>
      </c>
      <c r="B44" s="25">
        <v>45000</v>
      </c>
      <c r="C44" s="25">
        <v>365000</v>
      </c>
      <c r="D44" s="25">
        <f t="shared" si="0"/>
        <v>410000</v>
      </c>
      <c r="E44" s="25">
        <v>0</v>
      </c>
      <c r="F44" s="25">
        <v>0</v>
      </c>
      <c r="G44" s="25">
        <f t="shared" si="1"/>
        <v>410000</v>
      </c>
      <c r="H44" s="6">
        <v>5200</v>
      </c>
    </row>
    <row r="45" spans="1:8" x14ac:dyDescent="0.2">
      <c r="A45" s="11" t="s">
        <v>91</v>
      </c>
      <c r="B45" s="25">
        <v>0</v>
      </c>
      <c r="C45" s="25">
        <v>0</v>
      </c>
      <c r="D45" s="25">
        <f t="shared" si="0"/>
        <v>0</v>
      </c>
      <c r="E45" s="25">
        <v>0</v>
      </c>
      <c r="F45" s="25">
        <v>0</v>
      </c>
      <c r="G45" s="25">
        <f t="shared" si="1"/>
        <v>0</v>
      </c>
      <c r="H45" s="6">
        <v>5300</v>
      </c>
    </row>
    <row r="46" spans="1:8" x14ac:dyDescent="0.2">
      <c r="A46" s="11" t="s">
        <v>92</v>
      </c>
      <c r="B46" s="25">
        <v>1769797.43</v>
      </c>
      <c r="C46" s="25">
        <v>0</v>
      </c>
      <c r="D46" s="25">
        <f t="shared" si="0"/>
        <v>1769797.43</v>
      </c>
      <c r="E46" s="25">
        <v>0</v>
      </c>
      <c r="F46" s="25">
        <v>0</v>
      </c>
      <c r="G46" s="25">
        <f t="shared" si="1"/>
        <v>1769797.43</v>
      </c>
      <c r="H46" s="6">
        <v>5400</v>
      </c>
    </row>
    <row r="47" spans="1:8" x14ac:dyDescent="0.2">
      <c r="A47" s="11" t="s">
        <v>93</v>
      </c>
      <c r="B47" s="25">
        <v>0</v>
      </c>
      <c r="C47" s="25">
        <v>0</v>
      </c>
      <c r="D47" s="25">
        <f t="shared" si="0"/>
        <v>0</v>
      </c>
      <c r="E47" s="25">
        <v>0</v>
      </c>
      <c r="F47" s="25">
        <v>0</v>
      </c>
      <c r="G47" s="25">
        <f t="shared" si="1"/>
        <v>0</v>
      </c>
      <c r="H47" s="6">
        <v>5500</v>
      </c>
    </row>
    <row r="48" spans="1:8" x14ac:dyDescent="0.2">
      <c r="A48" s="11" t="s">
        <v>94</v>
      </c>
      <c r="B48" s="25">
        <v>165034.70000000001</v>
      </c>
      <c r="C48" s="25">
        <v>-95034.7</v>
      </c>
      <c r="D48" s="25">
        <f t="shared" si="0"/>
        <v>70000.000000000015</v>
      </c>
      <c r="E48" s="25">
        <v>0</v>
      </c>
      <c r="F48" s="25">
        <v>0</v>
      </c>
      <c r="G48" s="25">
        <f t="shared" si="1"/>
        <v>70000.000000000015</v>
      </c>
      <c r="H48" s="6">
        <v>5600</v>
      </c>
    </row>
    <row r="49" spans="1:8" x14ac:dyDescent="0.2">
      <c r="A49" s="11" t="s">
        <v>95</v>
      </c>
      <c r="B49" s="25">
        <v>0</v>
      </c>
      <c r="C49" s="25">
        <v>0</v>
      </c>
      <c r="D49" s="25">
        <f t="shared" si="0"/>
        <v>0</v>
      </c>
      <c r="E49" s="25">
        <v>0</v>
      </c>
      <c r="F49" s="25">
        <v>0</v>
      </c>
      <c r="G49" s="25">
        <f t="shared" si="1"/>
        <v>0</v>
      </c>
      <c r="H49" s="6">
        <v>5700</v>
      </c>
    </row>
    <row r="50" spans="1:8" x14ac:dyDescent="0.2">
      <c r="A50" s="11" t="s">
        <v>96</v>
      </c>
      <c r="B50" s="25">
        <v>0</v>
      </c>
      <c r="C50" s="25">
        <v>0</v>
      </c>
      <c r="D50" s="25">
        <f t="shared" si="0"/>
        <v>0</v>
      </c>
      <c r="E50" s="25">
        <v>0</v>
      </c>
      <c r="F50" s="25">
        <v>0</v>
      </c>
      <c r="G50" s="25">
        <f t="shared" si="1"/>
        <v>0</v>
      </c>
      <c r="H50" s="6">
        <v>5800</v>
      </c>
    </row>
    <row r="51" spans="1:8" x14ac:dyDescent="0.2">
      <c r="A51" s="11" t="s">
        <v>97</v>
      </c>
      <c r="B51" s="25">
        <v>0</v>
      </c>
      <c r="C51" s="25">
        <v>101526</v>
      </c>
      <c r="D51" s="25">
        <f t="shared" si="0"/>
        <v>101526</v>
      </c>
      <c r="E51" s="25">
        <v>50763</v>
      </c>
      <c r="F51" s="25">
        <v>50763</v>
      </c>
      <c r="G51" s="25">
        <f t="shared" si="1"/>
        <v>50763</v>
      </c>
      <c r="H51" s="6">
        <v>5900</v>
      </c>
    </row>
    <row r="52" spans="1:8" ht="10.5" x14ac:dyDescent="0.25">
      <c r="A52" s="9" t="s">
        <v>59</v>
      </c>
      <c r="B52" s="30">
        <f>SUM(B53:B55)</f>
        <v>0</v>
      </c>
      <c r="C52" s="30">
        <f>SUM(C53:C55)</f>
        <v>0</v>
      </c>
      <c r="D52" s="30">
        <f t="shared" si="0"/>
        <v>0</v>
      </c>
      <c r="E52" s="30">
        <f>SUM(E53:E55)</f>
        <v>0</v>
      </c>
      <c r="F52" s="30">
        <f>SUM(F53:F55)</f>
        <v>0</v>
      </c>
      <c r="G52" s="30">
        <f t="shared" si="1"/>
        <v>0</v>
      </c>
      <c r="H52" s="10">
        <v>0</v>
      </c>
    </row>
    <row r="53" spans="1:8" x14ac:dyDescent="0.2">
      <c r="A53" s="11" t="s">
        <v>98</v>
      </c>
      <c r="B53" s="25">
        <v>0</v>
      </c>
      <c r="C53" s="25">
        <v>0</v>
      </c>
      <c r="D53" s="25">
        <f t="shared" si="0"/>
        <v>0</v>
      </c>
      <c r="E53" s="25">
        <v>0</v>
      </c>
      <c r="F53" s="25">
        <v>0</v>
      </c>
      <c r="G53" s="25">
        <f t="shared" si="1"/>
        <v>0</v>
      </c>
      <c r="H53" s="6">
        <v>6100</v>
      </c>
    </row>
    <row r="54" spans="1:8" x14ac:dyDescent="0.2">
      <c r="A54" s="11" t="s">
        <v>99</v>
      </c>
      <c r="B54" s="25">
        <v>0</v>
      </c>
      <c r="C54" s="25">
        <v>0</v>
      </c>
      <c r="D54" s="25">
        <f t="shared" si="0"/>
        <v>0</v>
      </c>
      <c r="E54" s="25">
        <v>0</v>
      </c>
      <c r="F54" s="25">
        <v>0</v>
      </c>
      <c r="G54" s="25">
        <f t="shared" si="1"/>
        <v>0</v>
      </c>
      <c r="H54" s="6">
        <v>6200</v>
      </c>
    </row>
    <row r="55" spans="1:8" x14ac:dyDescent="0.2">
      <c r="A55" s="11" t="s">
        <v>100</v>
      </c>
      <c r="B55" s="25">
        <v>0</v>
      </c>
      <c r="C55" s="25">
        <v>0</v>
      </c>
      <c r="D55" s="25">
        <f t="shared" si="0"/>
        <v>0</v>
      </c>
      <c r="E55" s="25">
        <v>0</v>
      </c>
      <c r="F55" s="25">
        <v>0</v>
      </c>
      <c r="G55" s="25">
        <f t="shared" si="1"/>
        <v>0</v>
      </c>
      <c r="H55" s="6">
        <v>6300</v>
      </c>
    </row>
    <row r="56" spans="1:8" ht="10.5" x14ac:dyDescent="0.25">
      <c r="A56" s="9" t="s">
        <v>120</v>
      </c>
      <c r="B56" s="30">
        <f>SUM(B57:B63)</f>
        <v>0</v>
      </c>
      <c r="C56" s="30">
        <f>SUM(C57:C63)</f>
        <v>0</v>
      </c>
      <c r="D56" s="30">
        <f t="shared" si="0"/>
        <v>0</v>
      </c>
      <c r="E56" s="30">
        <f>SUM(E57:E63)</f>
        <v>0</v>
      </c>
      <c r="F56" s="30">
        <f>SUM(F57:F63)</f>
        <v>0</v>
      </c>
      <c r="G56" s="30">
        <f t="shared" si="1"/>
        <v>0</v>
      </c>
      <c r="H56" s="10">
        <v>0</v>
      </c>
    </row>
    <row r="57" spans="1:8" x14ac:dyDescent="0.2">
      <c r="A57" s="11" t="s">
        <v>127</v>
      </c>
      <c r="B57" s="25">
        <v>0</v>
      </c>
      <c r="C57" s="25">
        <v>0</v>
      </c>
      <c r="D57" s="25">
        <f t="shared" si="0"/>
        <v>0</v>
      </c>
      <c r="E57" s="25">
        <v>0</v>
      </c>
      <c r="F57" s="25">
        <v>0</v>
      </c>
      <c r="G57" s="25">
        <f t="shared" si="1"/>
        <v>0</v>
      </c>
      <c r="H57" s="6">
        <v>7100</v>
      </c>
    </row>
    <row r="58" spans="1:8" x14ac:dyDescent="0.2">
      <c r="A58" s="11" t="s">
        <v>101</v>
      </c>
      <c r="B58" s="25">
        <v>0</v>
      </c>
      <c r="C58" s="25">
        <v>0</v>
      </c>
      <c r="D58" s="25">
        <f t="shared" si="0"/>
        <v>0</v>
      </c>
      <c r="E58" s="25">
        <v>0</v>
      </c>
      <c r="F58" s="25">
        <v>0</v>
      </c>
      <c r="G58" s="25">
        <f t="shared" si="1"/>
        <v>0</v>
      </c>
      <c r="H58" s="6">
        <v>7200</v>
      </c>
    </row>
    <row r="59" spans="1:8" x14ac:dyDescent="0.2">
      <c r="A59" s="11" t="s">
        <v>102</v>
      </c>
      <c r="B59" s="25">
        <v>0</v>
      </c>
      <c r="C59" s="25">
        <v>0</v>
      </c>
      <c r="D59" s="25">
        <f t="shared" si="0"/>
        <v>0</v>
      </c>
      <c r="E59" s="25">
        <v>0</v>
      </c>
      <c r="F59" s="25">
        <v>0</v>
      </c>
      <c r="G59" s="25">
        <f t="shared" si="1"/>
        <v>0</v>
      </c>
      <c r="H59" s="6">
        <v>7300</v>
      </c>
    </row>
    <row r="60" spans="1:8" x14ac:dyDescent="0.2">
      <c r="A60" s="11" t="s">
        <v>103</v>
      </c>
      <c r="B60" s="25">
        <v>0</v>
      </c>
      <c r="C60" s="25">
        <v>0</v>
      </c>
      <c r="D60" s="25">
        <f t="shared" si="0"/>
        <v>0</v>
      </c>
      <c r="E60" s="25">
        <v>0</v>
      </c>
      <c r="F60" s="25">
        <v>0</v>
      </c>
      <c r="G60" s="25">
        <f t="shared" si="1"/>
        <v>0</v>
      </c>
      <c r="H60" s="6">
        <v>7400</v>
      </c>
    </row>
    <row r="61" spans="1:8" x14ac:dyDescent="0.2">
      <c r="A61" s="11" t="s">
        <v>104</v>
      </c>
      <c r="B61" s="25">
        <v>0</v>
      </c>
      <c r="C61" s="25">
        <v>0</v>
      </c>
      <c r="D61" s="25">
        <f t="shared" si="0"/>
        <v>0</v>
      </c>
      <c r="E61" s="25">
        <v>0</v>
      </c>
      <c r="F61" s="25">
        <v>0</v>
      </c>
      <c r="G61" s="25">
        <f t="shared" si="1"/>
        <v>0</v>
      </c>
      <c r="H61" s="6">
        <v>7500</v>
      </c>
    </row>
    <row r="62" spans="1:8" x14ac:dyDescent="0.2">
      <c r="A62" s="11" t="s">
        <v>105</v>
      </c>
      <c r="B62" s="25">
        <v>0</v>
      </c>
      <c r="C62" s="25">
        <v>0</v>
      </c>
      <c r="D62" s="25">
        <f t="shared" si="0"/>
        <v>0</v>
      </c>
      <c r="E62" s="25">
        <v>0</v>
      </c>
      <c r="F62" s="25">
        <v>0</v>
      </c>
      <c r="G62" s="25">
        <f t="shared" si="1"/>
        <v>0</v>
      </c>
      <c r="H62" s="6">
        <v>7600</v>
      </c>
    </row>
    <row r="63" spans="1:8" x14ac:dyDescent="0.2">
      <c r="A63" s="11" t="s">
        <v>106</v>
      </c>
      <c r="B63" s="25">
        <v>0</v>
      </c>
      <c r="C63" s="25">
        <v>0</v>
      </c>
      <c r="D63" s="25">
        <f t="shared" si="0"/>
        <v>0</v>
      </c>
      <c r="E63" s="25">
        <v>0</v>
      </c>
      <c r="F63" s="25">
        <v>0</v>
      </c>
      <c r="G63" s="25">
        <f t="shared" si="1"/>
        <v>0</v>
      </c>
      <c r="H63" s="6">
        <v>7900</v>
      </c>
    </row>
    <row r="64" spans="1:8" ht="10.5" x14ac:dyDescent="0.25">
      <c r="A64" s="9" t="s">
        <v>121</v>
      </c>
      <c r="B64" s="30">
        <f>SUM(B65:B67)</f>
        <v>0</v>
      </c>
      <c r="C64" s="30">
        <f>SUM(C65:C67)</f>
        <v>0</v>
      </c>
      <c r="D64" s="30">
        <f t="shared" si="0"/>
        <v>0</v>
      </c>
      <c r="E64" s="30">
        <f>SUM(E65:E67)</f>
        <v>0</v>
      </c>
      <c r="F64" s="30">
        <f>SUM(F65:F67)</f>
        <v>0</v>
      </c>
      <c r="G64" s="30">
        <f t="shared" si="1"/>
        <v>0</v>
      </c>
      <c r="H64" s="10">
        <v>0</v>
      </c>
    </row>
    <row r="65" spans="1:8" x14ac:dyDescent="0.2">
      <c r="A65" s="11" t="s">
        <v>36</v>
      </c>
      <c r="B65" s="25">
        <v>0</v>
      </c>
      <c r="C65" s="25">
        <v>0</v>
      </c>
      <c r="D65" s="25">
        <f t="shared" si="0"/>
        <v>0</v>
      </c>
      <c r="E65" s="25">
        <v>0</v>
      </c>
      <c r="F65" s="25">
        <v>0</v>
      </c>
      <c r="G65" s="25">
        <f t="shared" si="1"/>
        <v>0</v>
      </c>
      <c r="H65" s="6">
        <v>8100</v>
      </c>
    </row>
    <row r="66" spans="1:8" x14ac:dyDescent="0.2">
      <c r="A66" s="11" t="s">
        <v>37</v>
      </c>
      <c r="B66" s="25">
        <v>0</v>
      </c>
      <c r="C66" s="25">
        <v>0</v>
      </c>
      <c r="D66" s="25">
        <f t="shared" si="0"/>
        <v>0</v>
      </c>
      <c r="E66" s="25">
        <v>0</v>
      </c>
      <c r="F66" s="25">
        <v>0</v>
      </c>
      <c r="G66" s="25">
        <f t="shared" si="1"/>
        <v>0</v>
      </c>
      <c r="H66" s="6">
        <v>8300</v>
      </c>
    </row>
    <row r="67" spans="1:8" x14ac:dyDescent="0.2">
      <c r="A67" s="11" t="s">
        <v>38</v>
      </c>
      <c r="B67" s="25">
        <v>0</v>
      </c>
      <c r="C67" s="25">
        <v>0</v>
      </c>
      <c r="D67" s="25">
        <f t="shared" si="0"/>
        <v>0</v>
      </c>
      <c r="E67" s="25">
        <v>0</v>
      </c>
      <c r="F67" s="25">
        <v>0</v>
      </c>
      <c r="G67" s="25">
        <f t="shared" si="1"/>
        <v>0</v>
      </c>
      <c r="H67" s="6">
        <v>8500</v>
      </c>
    </row>
    <row r="68" spans="1:8" ht="10.5" x14ac:dyDescent="0.25">
      <c r="A68" s="9" t="s">
        <v>60</v>
      </c>
      <c r="B68" s="30">
        <f>SUM(B69:B75)</f>
        <v>0</v>
      </c>
      <c r="C68" s="30">
        <f>SUM(C69:C75)</f>
        <v>0</v>
      </c>
      <c r="D68" s="30">
        <f t="shared" si="0"/>
        <v>0</v>
      </c>
      <c r="E68" s="30">
        <f>SUM(E69:E75)</f>
        <v>0</v>
      </c>
      <c r="F68" s="30">
        <f>SUM(F69:F75)</f>
        <v>0</v>
      </c>
      <c r="G68" s="30">
        <f t="shared" si="1"/>
        <v>0</v>
      </c>
      <c r="H68" s="10">
        <v>0</v>
      </c>
    </row>
    <row r="69" spans="1:8" x14ac:dyDescent="0.2">
      <c r="A69" s="11" t="s">
        <v>107</v>
      </c>
      <c r="B69" s="25">
        <v>0</v>
      </c>
      <c r="C69" s="25">
        <v>0</v>
      </c>
      <c r="D69" s="25">
        <f t="shared" ref="D69:D75" si="2">B69+C69</f>
        <v>0</v>
      </c>
      <c r="E69" s="25">
        <v>0</v>
      </c>
      <c r="F69" s="25">
        <v>0</v>
      </c>
      <c r="G69" s="25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5">
        <v>0</v>
      </c>
      <c r="C70" s="25">
        <v>0</v>
      </c>
      <c r="D70" s="25">
        <f t="shared" si="2"/>
        <v>0</v>
      </c>
      <c r="E70" s="25">
        <v>0</v>
      </c>
      <c r="F70" s="25">
        <v>0</v>
      </c>
      <c r="G70" s="25">
        <f t="shared" si="3"/>
        <v>0</v>
      </c>
      <c r="H70" s="6">
        <v>9200</v>
      </c>
    </row>
    <row r="71" spans="1:8" x14ac:dyDescent="0.2">
      <c r="A71" s="11" t="s">
        <v>109</v>
      </c>
      <c r="B71" s="25">
        <v>0</v>
      </c>
      <c r="C71" s="25">
        <v>0</v>
      </c>
      <c r="D71" s="25">
        <f t="shared" si="2"/>
        <v>0</v>
      </c>
      <c r="E71" s="25">
        <v>0</v>
      </c>
      <c r="F71" s="25">
        <v>0</v>
      </c>
      <c r="G71" s="25">
        <f t="shared" si="3"/>
        <v>0</v>
      </c>
      <c r="H71" s="6">
        <v>9300</v>
      </c>
    </row>
    <row r="72" spans="1:8" x14ac:dyDescent="0.2">
      <c r="A72" s="11" t="s">
        <v>110</v>
      </c>
      <c r="B72" s="25">
        <v>0</v>
      </c>
      <c r="C72" s="25">
        <v>0</v>
      </c>
      <c r="D72" s="25">
        <f t="shared" si="2"/>
        <v>0</v>
      </c>
      <c r="E72" s="25">
        <v>0</v>
      </c>
      <c r="F72" s="25">
        <v>0</v>
      </c>
      <c r="G72" s="25">
        <f t="shared" si="3"/>
        <v>0</v>
      </c>
      <c r="H72" s="6">
        <v>9400</v>
      </c>
    </row>
    <row r="73" spans="1:8" x14ac:dyDescent="0.2">
      <c r="A73" s="11" t="s">
        <v>111</v>
      </c>
      <c r="B73" s="25">
        <v>0</v>
      </c>
      <c r="C73" s="25">
        <v>0</v>
      </c>
      <c r="D73" s="25">
        <f t="shared" si="2"/>
        <v>0</v>
      </c>
      <c r="E73" s="25">
        <v>0</v>
      </c>
      <c r="F73" s="25">
        <v>0</v>
      </c>
      <c r="G73" s="25">
        <f t="shared" si="3"/>
        <v>0</v>
      </c>
      <c r="H73" s="6">
        <v>9500</v>
      </c>
    </row>
    <row r="74" spans="1:8" x14ac:dyDescent="0.2">
      <c r="A74" s="11" t="s">
        <v>112</v>
      </c>
      <c r="B74" s="25">
        <v>0</v>
      </c>
      <c r="C74" s="25">
        <v>0</v>
      </c>
      <c r="D74" s="25">
        <f t="shared" si="2"/>
        <v>0</v>
      </c>
      <c r="E74" s="25">
        <v>0</v>
      </c>
      <c r="F74" s="25">
        <v>0</v>
      </c>
      <c r="G74" s="25">
        <f t="shared" si="3"/>
        <v>0</v>
      </c>
      <c r="H74" s="6">
        <v>9600</v>
      </c>
    </row>
    <row r="75" spans="1:8" x14ac:dyDescent="0.2">
      <c r="A75" s="12" t="s">
        <v>113</v>
      </c>
      <c r="B75" s="27">
        <v>0</v>
      </c>
      <c r="C75" s="27">
        <v>0</v>
      </c>
      <c r="D75" s="27">
        <f t="shared" si="2"/>
        <v>0</v>
      </c>
      <c r="E75" s="27">
        <v>0</v>
      </c>
      <c r="F75" s="27">
        <v>0</v>
      </c>
      <c r="G75" s="27">
        <f t="shared" si="3"/>
        <v>0</v>
      </c>
      <c r="H75" s="6">
        <v>9900</v>
      </c>
    </row>
    <row r="76" spans="1:8" ht="10.5" x14ac:dyDescent="0.25">
      <c r="A76" s="7" t="s">
        <v>122</v>
      </c>
      <c r="B76" s="28">
        <f t="shared" ref="B76:G76" si="4">SUM(B4+B12+B22+B32+B42+B52+B56+B64+B68)</f>
        <v>56612400</v>
      </c>
      <c r="C76" s="28">
        <f t="shared" si="4"/>
        <v>1573849.8800000001</v>
      </c>
      <c r="D76" s="28">
        <f t="shared" si="4"/>
        <v>58186249.879999995</v>
      </c>
      <c r="E76" s="28">
        <f t="shared" si="4"/>
        <v>9701663.6899999995</v>
      </c>
      <c r="F76" s="28">
        <f t="shared" si="4"/>
        <v>9699308.0099999979</v>
      </c>
      <c r="G76" s="28">
        <f t="shared" si="4"/>
        <v>48484586.18999999</v>
      </c>
    </row>
    <row r="78" spans="1:8" x14ac:dyDescent="0.2">
      <c r="A78" s="1" t="s">
        <v>115</v>
      </c>
    </row>
    <row r="80" spans="1:8" s="31" customFormat="1" x14ac:dyDescent="0.2">
      <c r="A80" s="31" t="s">
        <v>153</v>
      </c>
      <c r="D80" s="31" t="s">
        <v>154</v>
      </c>
    </row>
    <row r="81" spans="1:4" s="31" customFormat="1" x14ac:dyDescent="0.2"/>
    <row r="82" spans="1:4" s="31" customFormat="1" x14ac:dyDescent="0.2">
      <c r="A82" s="31" t="s">
        <v>155</v>
      </c>
      <c r="D82" s="31" t="s">
        <v>156</v>
      </c>
    </row>
    <row r="83" spans="1:4" s="31" customFormat="1" x14ac:dyDescent="0.2">
      <c r="A83" s="31" t="s">
        <v>157</v>
      </c>
      <c r="D83" s="31" t="s">
        <v>158</v>
      </c>
    </row>
    <row r="84" spans="1:4" s="31" customFormat="1" x14ac:dyDescent="0.2">
      <c r="A84" s="31" t="s">
        <v>159</v>
      </c>
      <c r="D84" s="31" t="s">
        <v>160</v>
      </c>
    </row>
    <row r="85" spans="1:4" s="31" customFormat="1" x14ac:dyDescent="0.2"/>
    <row r="86" spans="1:4" s="31" customFormat="1" x14ac:dyDescent="0.2"/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view="pageBreakPreview" zoomScaleNormal="100" zoomScaleSheetLayoutView="100" workbookViewId="0">
      <selection sqref="A1:G1"/>
    </sheetView>
  </sheetViews>
  <sheetFormatPr baseColWidth="10" defaultColWidth="12" defaultRowHeight="10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152</v>
      </c>
      <c r="B1" s="41"/>
      <c r="C1" s="41"/>
      <c r="D1" s="41"/>
      <c r="E1" s="41"/>
      <c r="F1" s="41"/>
      <c r="G1" s="42"/>
    </row>
    <row r="2" spans="1:7" ht="10.5" x14ac:dyDescent="0.2">
      <c r="A2" s="19"/>
      <c r="B2" s="32" t="s">
        <v>56</v>
      </c>
      <c r="C2" s="33"/>
      <c r="D2" s="33"/>
      <c r="E2" s="33"/>
      <c r="F2" s="34"/>
      <c r="G2" s="35" t="s">
        <v>55</v>
      </c>
    </row>
    <row r="3" spans="1:7" ht="24.9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ht="10.5" x14ac:dyDescent="0.2">
      <c r="A4" s="20"/>
      <c r="B4" s="21"/>
      <c r="C4" s="21"/>
      <c r="D4" s="21"/>
      <c r="E4" s="21"/>
      <c r="F4" s="21"/>
      <c r="G4" s="21"/>
    </row>
    <row r="5" spans="1:7" ht="10.5" x14ac:dyDescent="0.25">
      <c r="A5" s="5" t="s">
        <v>15</v>
      </c>
      <c r="B5" s="30">
        <f t="shared" ref="B5:G5" si="0">SUM(B6:B13)</f>
        <v>0</v>
      </c>
      <c r="C5" s="30">
        <f t="shared" si="0"/>
        <v>0</v>
      </c>
      <c r="D5" s="30">
        <f t="shared" si="0"/>
        <v>0</v>
      </c>
      <c r="E5" s="30">
        <f t="shared" si="0"/>
        <v>0</v>
      </c>
      <c r="F5" s="30">
        <f t="shared" si="0"/>
        <v>0</v>
      </c>
      <c r="G5" s="30">
        <f t="shared" si="0"/>
        <v>0</v>
      </c>
    </row>
    <row r="6" spans="1:7" x14ac:dyDescent="0.2">
      <c r="A6" s="17" t="s">
        <v>40</v>
      </c>
      <c r="B6" s="25">
        <v>0</v>
      </c>
      <c r="C6" s="25">
        <v>0</v>
      </c>
      <c r="D6" s="25">
        <f>B6+C6</f>
        <v>0</v>
      </c>
      <c r="E6" s="25">
        <v>0</v>
      </c>
      <c r="F6" s="25">
        <v>0</v>
      </c>
      <c r="G6" s="25">
        <f>D6-E6</f>
        <v>0</v>
      </c>
    </row>
    <row r="7" spans="1:7" x14ac:dyDescent="0.2">
      <c r="A7" s="17" t="s">
        <v>16</v>
      </c>
      <c r="B7" s="25">
        <v>0</v>
      </c>
      <c r="C7" s="25">
        <v>0</v>
      </c>
      <c r="D7" s="25">
        <f t="shared" ref="D7:D13" si="1">B7+C7</f>
        <v>0</v>
      </c>
      <c r="E7" s="25">
        <v>0</v>
      </c>
      <c r="F7" s="25">
        <v>0</v>
      </c>
      <c r="G7" s="25">
        <f t="shared" ref="G7:G13" si="2">D7-E7</f>
        <v>0</v>
      </c>
    </row>
    <row r="8" spans="1:7" x14ac:dyDescent="0.2">
      <c r="A8" s="17" t="s">
        <v>116</v>
      </c>
      <c r="B8" s="25">
        <v>0</v>
      </c>
      <c r="C8" s="25">
        <v>0</v>
      </c>
      <c r="D8" s="25">
        <f t="shared" si="1"/>
        <v>0</v>
      </c>
      <c r="E8" s="25">
        <v>0</v>
      </c>
      <c r="F8" s="25">
        <v>0</v>
      </c>
      <c r="G8" s="25">
        <f t="shared" si="2"/>
        <v>0</v>
      </c>
    </row>
    <row r="9" spans="1:7" x14ac:dyDescent="0.2">
      <c r="A9" s="17" t="s">
        <v>3</v>
      </c>
      <c r="B9" s="25">
        <v>0</v>
      </c>
      <c r="C9" s="25">
        <v>0</v>
      </c>
      <c r="D9" s="25">
        <f t="shared" si="1"/>
        <v>0</v>
      </c>
      <c r="E9" s="25">
        <v>0</v>
      </c>
      <c r="F9" s="25">
        <v>0</v>
      </c>
      <c r="G9" s="25">
        <f t="shared" si="2"/>
        <v>0</v>
      </c>
    </row>
    <row r="10" spans="1:7" x14ac:dyDescent="0.2">
      <c r="A10" s="17" t="s">
        <v>22</v>
      </c>
      <c r="B10" s="25">
        <v>0</v>
      </c>
      <c r="C10" s="25">
        <v>0</v>
      </c>
      <c r="D10" s="25">
        <f t="shared" si="1"/>
        <v>0</v>
      </c>
      <c r="E10" s="25">
        <v>0</v>
      </c>
      <c r="F10" s="25">
        <v>0</v>
      </c>
      <c r="G10" s="25">
        <f t="shared" si="2"/>
        <v>0</v>
      </c>
    </row>
    <row r="11" spans="1:7" x14ac:dyDescent="0.2">
      <c r="A11" s="17" t="s">
        <v>17</v>
      </c>
      <c r="B11" s="25">
        <v>0</v>
      </c>
      <c r="C11" s="25">
        <v>0</v>
      </c>
      <c r="D11" s="25">
        <f t="shared" si="1"/>
        <v>0</v>
      </c>
      <c r="E11" s="25">
        <v>0</v>
      </c>
      <c r="F11" s="25">
        <v>0</v>
      </c>
      <c r="G11" s="25">
        <f t="shared" si="2"/>
        <v>0</v>
      </c>
    </row>
    <row r="12" spans="1:7" x14ac:dyDescent="0.2">
      <c r="A12" s="17" t="s">
        <v>41</v>
      </c>
      <c r="B12" s="25">
        <v>0</v>
      </c>
      <c r="C12" s="25">
        <v>0</v>
      </c>
      <c r="D12" s="25">
        <f t="shared" si="1"/>
        <v>0</v>
      </c>
      <c r="E12" s="25">
        <v>0</v>
      </c>
      <c r="F12" s="25">
        <v>0</v>
      </c>
      <c r="G12" s="25">
        <f t="shared" si="2"/>
        <v>0</v>
      </c>
    </row>
    <row r="13" spans="1:7" x14ac:dyDescent="0.2">
      <c r="A13" s="17" t="s">
        <v>18</v>
      </c>
      <c r="B13" s="25">
        <v>0</v>
      </c>
      <c r="C13" s="25">
        <v>0</v>
      </c>
      <c r="D13" s="25">
        <f t="shared" si="1"/>
        <v>0</v>
      </c>
      <c r="E13" s="25">
        <v>0</v>
      </c>
      <c r="F13" s="25">
        <v>0</v>
      </c>
      <c r="G13" s="25">
        <f t="shared" si="2"/>
        <v>0</v>
      </c>
    </row>
    <row r="14" spans="1:7" x14ac:dyDescent="0.2">
      <c r="A14" s="17"/>
      <c r="B14" s="25"/>
      <c r="C14" s="25"/>
      <c r="D14" s="25"/>
      <c r="E14" s="25"/>
      <c r="F14" s="25"/>
      <c r="G14" s="25"/>
    </row>
    <row r="15" spans="1:7" ht="10.5" x14ac:dyDescent="0.25">
      <c r="A15" s="5" t="s">
        <v>19</v>
      </c>
      <c r="B15" s="30">
        <f t="shared" ref="B15:G15" si="3">SUM(B16:B22)</f>
        <v>56612400</v>
      </c>
      <c r="C15" s="30">
        <f t="shared" si="3"/>
        <v>1573849.88</v>
      </c>
      <c r="D15" s="30">
        <f t="shared" si="3"/>
        <v>58186249.880000003</v>
      </c>
      <c r="E15" s="30">
        <f t="shared" si="3"/>
        <v>9701663.6899999995</v>
      </c>
      <c r="F15" s="30">
        <f t="shared" si="3"/>
        <v>9699308.0099999998</v>
      </c>
      <c r="G15" s="30">
        <f t="shared" si="3"/>
        <v>48484586.190000005</v>
      </c>
    </row>
    <row r="16" spans="1:7" x14ac:dyDescent="0.2">
      <c r="A16" s="17" t="s">
        <v>42</v>
      </c>
      <c r="B16" s="25">
        <v>0</v>
      </c>
      <c r="C16" s="25">
        <v>0</v>
      </c>
      <c r="D16" s="25">
        <f>B16+C16</f>
        <v>0</v>
      </c>
      <c r="E16" s="25">
        <v>0</v>
      </c>
      <c r="F16" s="25">
        <v>0</v>
      </c>
      <c r="G16" s="25">
        <f t="shared" ref="G16:G22" si="4">D16-E16</f>
        <v>0</v>
      </c>
    </row>
    <row r="17" spans="1:7" x14ac:dyDescent="0.2">
      <c r="A17" s="17" t="s">
        <v>27</v>
      </c>
      <c r="B17" s="25">
        <v>0</v>
      </c>
      <c r="C17" s="25">
        <v>0</v>
      </c>
      <c r="D17" s="25">
        <f t="shared" ref="D17:D22" si="5">B17+C17</f>
        <v>0</v>
      </c>
      <c r="E17" s="25">
        <v>0</v>
      </c>
      <c r="F17" s="25">
        <v>0</v>
      </c>
      <c r="G17" s="25">
        <f t="shared" si="4"/>
        <v>0</v>
      </c>
    </row>
    <row r="18" spans="1:7" x14ac:dyDescent="0.2">
      <c r="A18" s="17" t="s">
        <v>20</v>
      </c>
      <c r="B18" s="25">
        <v>0</v>
      </c>
      <c r="C18" s="25">
        <v>0</v>
      </c>
      <c r="D18" s="25">
        <f t="shared" si="5"/>
        <v>0</v>
      </c>
      <c r="E18" s="25">
        <v>0</v>
      </c>
      <c r="F18" s="25">
        <v>0</v>
      </c>
      <c r="G18" s="25">
        <f t="shared" si="4"/>
        <v>0</v>
      </c>
    </row>
    <row r="19" spans="1:7" x14ac:dyDescent="0.2">
      <c r="A19" s="17" t="s">
        <v>43</v>
      </c>
      <c r="B19" s="25">
        <v>0</v>
      </c>
      <c r="C19" s="25">
        <v>0</v>
      </c>
      <c r="D19" s="25">
        <f t="shared" si="5"/>
        <v>0</v>
      </c>
      <c r="E19" s="25">
        <v>0</v>
      </c>
      <c r="F19" s="25">
        <v>0</v>
      </c>
      <c r="G19" s="25">
        <f t="shared" si="4"/>
        <v>0</v>
      </c>
    </row>
    <row r="20" spans="1:7" x14ac:dyDescent="0.2">
      <c r="A20" s="17" t="s">
        <v>44</v>
      </c>
      <c r="B20" s="25">
        <v>0</v>
      </c>
      <c r="C20" s="25">
        <v>0</v>
      </c>
      <c r="D20" s="25">
        <f t="shared" si="5"/>
        <v>0</v>
      </c>
      <c r="E20" s="25">
        <v>0</v>
      </c>
      <c r="F20" s="25">
        <v>0</v>
      </c>
      <c r="G20" s="25">
        <f t="shared" si="4"/>
        <v>0</v>
      </c>
    </row>
    <row r="21" spans="1:7" x14ac:dyDescent="0.2">
      <c r="A21" s="17" t="s">
        <v>45</v>
      </c>
      <c r="B21" s="25">
        <v>56612400</v>
      </c>
      <c r="C21" s="25">
        <v>1573849.88</v>
      </c>
      <c r="D21" s="25">
        <f t="shared" si="5"/>
        <v>58186249.880000003</v>
      </c>
      <c r="E21" s="25">
        <v>9701663.6899999995</v>
      </c>
      <c r="F21" s="25">
        <v>9699308.0099999998</v>
      </c>
      <c r="G21" s="25">
        <f t="shared" si="4"/>
        <v>48484586.190000005</v>
      </c>
    </row>
    <row r="22" spans="1:7" x14ac:dyDescent="0.2">
      <c r="A22" s="17" t="s">
        <v>4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4"/>
        <v>0</v>
      </c>
    </row>
    <row r="23" spans="1:7" x14ac:dyDescent="0.2">
      <c r="A23" s="17"/>
      <c r="B23" s="25"/>
      <c r="C23" s="25"/>
      <c r="D23" s="25"/>
      <c r="E23" s="25"/>
      <c r="F23" s="25"/>
      <c r="G23" s="25"/>
    </row>
    <row r="24" spans="1:7" ht="10.5" x14ac:dyDescent="0.25">
      <c r="A24" s="5" t="s">
        <v>46</v>
      </c>
      <c r="B24" s="30">
        <f t="shared" ref="B24:G24" si="6">SUM(B25:B33)</f>
        <v>0</v>
      </c>
      <c r="C24" s="30">
        <f t="shared" si="6"/>
        <v>0</v>
      </c>
      <c r="D24" s="30">
        <f t="shared" si="6"/>
        <v>0</v>
      </c>
      <c r="E24" s="30">
        <f t="shared" si="6"/>
        <v>0</v>
      </c>
      <c r="F24" s="30">
        <f t="shared" si="6"/>
        <v>0</v>
      </c>
      <c r="G24" s="30">
        <f t="shared" si="6"/>
        <v>0</v>
      </c>
    </row>
    <row r="25" spans="1:7" x14ac:dyDescent="0.2">
      <c r="A25" s="17" t="s">
        <v>28</v>
      </c>
      <c r="B25" s="25">
        <v>0</v>
      </c>
      <c r="C25" s="25">
        <v>0</v>
      </c>
      <c r="D25" s="25">
        <f>B25+C25</f>
        <v>0</v>
      </c>
      <c r="E25" s="25">
        <v>0</v>
      </c>
      <c r="F25" s="25">
        <v>0</v>
      </c>
      <c r="G25" s="25">
        <f t="shared" ref="G25:G33" si="7">D25-E25</f>
        <v>0</v>
      </c>
    </row>
    <row r="26" spans="1:7" x14ac:dyDescent="0.2">
      <c r="A26" s="17" t="s">
        <v>23</v>
      </c>
      <c r="B26" s="25">
        <v>0</v>
      </c>
      <c r="C26" s="25">
        <v>0</v>
      </c>
      <c r="D26" s="25">
        <f t="shared" ref="D26:D33" si="8">B26+C26</f>
        <v>0</v>
      </c>
      <c r="E26" s="25">
        <v>0</v>
      </c>
      <c r="F26" s="25">
        <v>0</v>
      </c>
      <c r="G26" s="25">
        <f t="shared" si="7"/>
        <v>0</v>
      </c>
    </row>
    <row r="27" spans="1:7" x14ac:dyDescent="0.2">
      <c r="A27" s="17" t="s">
        <v>29</v>
      </c>
      <c r="B27" s="25">
        <v>0</v>
      </c>
      <c r="C27" s="25">
        <v>0</v>
      </c>
      <c r="D27" s="25">
        <f t="shared" si="8"/>
        <v>0</v>
      </c>
      <c r="E27" s="25">
        <v>0</v>
      </c>
      <c r="F27" s="25">
        <v>0</v>
      </c>
      <c r="G27" s="25">
        <f t="shared" si="7"/>
        <v>0</v>
      </c>
    </row>
    <row r="28" spans="1:7" x14ac:dyDescent="0.2">
      <c r="A28" s="17" t="s">
        <v>47</v>
      </c>
      <c r="B28" s="25">
        <v>0</v>
      </c>
      <c r="C28" s="25">
        <v>0</v>
      </c>
      <c r="D28" s="25">
        <f t="shared" si="8"/>
        <v>0</v>
      </c>
      <c r="E28" s="25">
        <v>0</v>
      </c>
      <c r="F28" s="25">
        <v>0</v>
      </c>
      <c r="G28" s="25">
        <f t="shared" si="7"/>
        <v>0</v>
      </c>
    </row>
    <row r="29" spans="1:7" x14ac:dyDescent="0.2">
      <c r="A29" s="17" t="s">
        <v>21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7"/>
        <v>0</v>
      </c>
    </row>
    <row r="30" spans="1:7" x14ac:dyDescent="0.2">
      <c r="A30" s="17" t="s">
        <v>5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7"/>
        <v>0</v>
      </c>
    </row>
    <row r="31" spans="1:7" x14ac:dyDescent="0.2">
      <c r="A31" s="17" t="s">
        <v>6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7"/>
        <v>0</v>
      </c>
    </row>
    <row r="32" spans="1:7" x14ac:dyDescent="0.2">
      <c r="A32" s="17" t="s">
        <v>48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7"/>
        <v>0</v>
      </c>
    </row>
    <row r="33" spans="1:7" x14ac:dyDescent="0.2">
      <c r="A33" s="17" t="s">
        <v>30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7"/>
        <v>0</v>
      </c>
    </row>
    <row r="34" spans="1:7" x14ac:dyDescent="0.2">
      <c r="A34" s="17"/>
      <c r="B34" s="25"/>
      <c r="C34" s="25"/>
      <c r="D34" s="25"/>
      <c r="E34" s="25"/>
      <c r="F34" s="25"/>
      <c r="G34" s="25"/>
    </row>
    <row r="35" spans="1:7" ht="10.5" x14ac:dyDescent="0.25">
      <c r="A35" s="5" t="s">
        <v>31</v>
      </c>
      <c r="B35" s="30">
        <f t="shared" ref="B35:G35" si="9">SUM(B36:B39)</f>
        <v>0</v>
      </c>
      <c r="C35" s="30">
        <f t="shared" si="9"/>
        <v>0</v>
      </c>
      <c r="D35" s="30">
        <f t="shared" si="9"/>
        <v>0</v>
      </c>
      <c r="E35" s="30">
        <f t="shared" si="9"/>
        <v>0</v>
      </c>
      <c r="F35" s="30">
        <f t="shared" si="9"/>
        <v>0</v>
      </c>
      <c r="G35" s="30">
        <f t="shared" si="9"/>
        <v>0</v>
      </c>
    </row>
    <row r="36" spans="1:7" x14ac:dyDescent="0.2">
      <c r="A36" s="17" t="s">
        <v>49</v>
      </c>
      <c r="B36" s="25">
        <v>0</v>
      </c>
      <c r="C36" s="25">
        <v>0</v>
      </c>
      <c r="D36" s="25">
        <f>B36+C36</f>
        <v>0</v>
      </c>
      <c r="E36" s="25">
        <v>0</v>
      </c>
      <c r="F36" s="25">
        <v>0</v>
      </c>
      <c r="G36" s="25">
        <f t="shared" ref="G36:G39" si="10">D36-E36</f>
        <v>0</v>
      </c>
    </row>
    <row r="37" spans="1:7" ht="11.25" customHeight="1" x14ac:dyDescent="0.2">
      <c r="A37" s="17" t="s">
        <v>24</v>
      </c>
      <c r="B37" s="25">
        <v>0</v>
      </c>
      <c r="C37" s="25">
        <v>0</v>
      </c>
      <c r="D37" s="25">
        <f t="shared" ref="D37:D39" si="11">B37+C37</f>
        <v>0</v>
      </c>
      <c r="E37" s="25">
        <v>0</v>
      </c>
      <c r="F37" s="25">
        <v>0</v>
      </c>
      <c r="G37" s="25">
        <f t="shared" si="10"/>
        <v>0</v>
      </c>
    </row>
    <row r="38" spans="1:7" x14ac:dyDescent="0.2">
      <c r="A38" s="17" t="s">
        <v>32</v>
      </c>
      <c r="B38" s="25">
        <v>0</v>
      </c>
      <c r="C38" s="25">
        <v>0</v>
      </c>
      <c r="D38" s="25">
        <f t="shared" si="11"/>
        <v>0</v>
      </c>
      <c r="E38" s="25">
        <v>0</v>
      </c>
      <c r="F38" s="25">
        <v>0</v>
      </c>
      <c r="G38" s="25">
        <f t="shared" si="10"/>
        <v>0</v>
      </c>
    </row>
    <row r="39" spans="1:7" x14ac:dyDescent="0.2">
      <c r="A39" s="17" t="s">
        <v>7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0"/>
        <v>0</v>
      </c>
    </row>
    <row r="40" spans="1:7" x14ac:dyDescent="0.2">
      <c r="A40" s="17"/>
      <c r="B40" s="25"/>
      <c r="C40" s="25"/>
      <c r="D40" s="25"/>
      <c r="E40" s="25"/>
      <c r="F40" s="25"/>
      <c r="G40" s="25"/>
    </row>
    <row r="41" spans="1:7" ht="10.5" x14ac:dyDescent="0.25">
      <c r="A41" s="8" t="s">
        <v>122</v>
      </c>
      <c r="B41" s="26">
        <f t="shared" ref="B41:G41" si="12">SUM(B35+B24+B15+B5)</f>
        <v>56612400</v>
      </c>
      <c r="C41" s="26">
        <f t="shared" si="12"/>
        <v>1573849.88</v>
      </c>
      <c r="D41" s="26">
        <f t="shared" si="12"/>
        <v>58186249.880000003</v>
      </c>
      <c r="E41" s="26">
        <f t="shared" si="12"/>
        <v>9701663.6899999995</v>
      </c>
      <c r="F41" s="26">
        <f t="shared" si="12"/>
        <v>9699308.0099999998</v>
      </c>
      <c r="G41" s="26">
        <f t="shared" si="12"/>
        <v>48484586.190000005</v>
      </c>
    </row>
    <row r="43" spans="1:7" x14ac:dyDescent="0.2">
      <c r="A43" s="1" t="s">
        <v>115</v>
      </c>
    </row>
    <row r="45" spans="1:7" s="31" customFormat="1" x14ac:dyDescent="0.2">
      <c r="A45" s="31" t="s">
        <v>153</v>
      </c>
      <c r="D45" s="31" t="s">
        <v>154</v>
      </c>
    </row>
    <row r="46" spans="1:7" s="31" customFormat="1" x14ac:dyDescent="0.2"/>
    <row r="47" spans="1:7" s="31" customFormat="1" x14ac:dyDescent="0.2">
      <c r="A47" s="31" t="s">
        <v>155</v>
      </c>
      <c r="D47" s="31" t="s">
        <v>156</v>
      </c>
    </row>
    <row r="48" spans="1:7" s="31" customFormat="1" x14ac:dyDescent="0.2">
      <c r="A48" s="31" t="s">
        <v>157</v>
      </c>
      <c r="D48" s="31" t="s">
        <v>158</v>
      </c>
    </row>
    <row r="49" spans="1:4" s="31" customFormat="1" x14ac:dyDescent="0.2">
      <c r="A49" s="31" t="s">
        <v>159</v>
      </c>
      <c r="D49" s="31" t="s">
        <v>160</v>
      </c>
    </row>
    <row r="50" spans="1:4" s="31" customFormat="1" x14ac:dyDescent="0.2"/>
    <row r="51" spans="1:4" s="31" customFormat="1" x14ac:dyDescent="0.2"/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2018-07-14T22:21:14Z</cp:lastPrinted>
  <dcterms:created xsi:type="dcterms:W3CDTF">2014-02-10T03:37:14Z</dcterms:created>
  <dcterms:modified xsi:type="dcterms:W3CDTF">2025-05-06T22:49:31Z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